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2020'!$A$15:$AX$55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R23" i="1" s="1"/>
  <c r="O23" i="1"/>
  <c r="Q23" i="1" l="1"/>
  <c r="R42" i="1" l="1"/>
  <c r="Q25" i="1" l="1"/>
  <c r="R25" i="1" s="1"/>
  <c r="P40" i="1" l="1"/>
  <c r="Q40" i="1" s="1"/>
  <c r="P39" i="1" l="1"/>
  <c r="R37" i="1" l="1"/>
  <c r="P35" i="1" l="1"/>
  <c r="P32" i="1" l="1"/>
  <c r="P30" i="1" l="1"/>
  <c r="P29" i="1" l="1"/>
  <c r="P27" i="1" l="1"/>
  <c r="Q27" i="1" s="1"/>
  <c r="P53" i="1" l="1"/>
  <c r="P52" i="1"/>
  <c r="P51" i="1"/>
  <c r="P50" i="1"/>
  <c r="Q50" i="1" s="1"/>
  <c r="R50" i="1" s="1"/>
  <c r="P48" i="1"/>
  <c r="P47" i="1"/>
  <c r="Q47" i="1" s="1"/>
  <c r="R47" i="1" s="1"/>
  <c r="P46" i="1"/>
  <c r="Q46" i="1" s="1"/>
  <c r="R46" i="1" s="1"/>
  <c r="P45" i="1"/>
  <c r="Q45" i="1" l="1"/>
  <c r="R45" i="1" s="1"/>
  <c r="Q52" i="1"/>
  <c r="R52" i="1" s="1"/>
  <c r="Q51" i="1"/>
  <c r="R51" i="1" s="1"/>
  <c r="O24" i="1" l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<sst xmlns="http://schemas.openxmlformats.org/spreadsheetml/2006/main" count="1405" uniqueCount="236">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</sst>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68"/>
  <sheetViews>
    <sheetView tabSelected="1" zoomScale="115" zoomScaleNormal="115" zoomScalePageLayoutView="30" workbookViewId="0">
      <pane xSplit="13" ySplit="15" topLeftCell="T16" activePane="bottomRight" state="frozen"/>
      <selection pane="topRight" activeCell="N1" sqref="N1"/>
      <selection pane="bottomLeft" activeCell="A16" sqref="A16"/>
      <selection pane="bottomRight" activeCell="W19" sqref="W19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9.4257812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42"/>
      <c r="B2" s="143"/>
      <c r="C2" s="143"/>
      <c r="D2" s="143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36" t="s">
        <v>132</v>
      </c>
      <c r="B3" s="137"/>
      <c r="C3" s="137"/>
      <c r="D3" s="137"/>
      <c r="E3" s="136" t="s">
        <v>53</v>
      </c>
      <c r="F3" s="136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36" t="s">
        <v>133</v>
      </c>
      <c r="B4" s="137"/>
      <c r="C4" s="137"/>
      <c r="D4" s="137"/>
      <c r="E4" s="144" t="s">
        <v>134</v>
      </c>
      <c r="F4" s="144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36" t="s">
        <v>135</v>
      </c>
      <c r="B5" s="137"/>
      <c r="C5" s="137"/>
      <c r="D5" s="137"/>
      <c r="E5" s="138" t="s">
        <v>136</v>
      </c>
      <c r="F5" s="138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36" t="s">
        <v>137</v>
      </c>
      <c r="B6" s="137"/>
      <c r="C6" s="137"/>
      <c r="D6" s="137"/>
      <c r="E6" s="141" t="s">
        <v>138</v>
      </c>
      <c r="F6" s="138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36" t="s">
        <v>32</v>
      </c>
      <c r="B7" s="137"/>
      <c r="C7" s="137"/>
      <c r="D7" s="137"/>
      <c r="E7" s="138">
        <v>7701025510</v>
      </c>
      <c r="F7" s="138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36" t="s">
        <v>33</v>
      </c>
      <c r="B8" s="137"/>
      <c r="C8" s="137"/>
      <c r="D8" s="137"/>
      <c r="E8" s="138">
        <v>770101001</v>
      </c>
      <c r="F8" s="138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36" t="s">
        <v>139</v>
      </c>
      <c r="B9" s="137"/>
      <c r="C9" s="137"/>
      <c r="D9" s="137"/>
      <c r="E9" s="139">
        <v>45000000000</v>
      </c>
      <c r="F9" s="138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X11" s="60"/>
    </row>
    <row r="12" spans="1:50" s="26" customFormat="1" ht="19.5" customHeight="1">
      <c r="A12" s="158" t="s">
        <v>1</v>
      </c>
      <c r="B12" s="158" t="s">
        <v>2</v>
      </c>
      <c r="C12" s="160" t="s">
        <v>3</v>
      </c>
      <c r="D12" s="161"/>
      <c r="E12" s="158" t="s">
        <v>4</v>
      </c>
      <c r="F12" s="158" t="s">
        <v>5</v>
      </c>
      <c r="G12" s="158" t="s">
        <v>6</v>
      </c>
      <c r="H12" s="158" t="s">
        <v>7</v>
      </c>
      <c r="I12" s="158" t="s">
        <v>8</v>
      </c>
      <c r="J12" s="158" t="s">
        <v>9</v>
      </c>
      <c r="K12" s="158" t="s">
        <v>10</v>
      </c>
      <c r="L12" s="158" t="s">
        <v>11</v>
      </c>
      <c r="M12" s="158" t="s">
        <v>12</v>
      </c>
      <c r="N12" s="158" t="s">
        <v>13</v>
      </c>
      <c r="O12" s="149" t="s">
        <v>14</v>
      </c>
      <c r="P12" s="149" t="s">
        <v>15</v>
      </c>
      <c r="Q12" s="171" t="s">
        <v>16</v>
      </c>
      <c r="R12" s="172"/>
      <c r="S12" s="172"/>
      <c r="T12" s="173"/>
      <c r="U12" s="158" t="s">
        <v>17</v>
      </c>
      <c r="V12" s="158" t="s">
        <v>18</v>
      </c>
      <c r="W12" s="158" t="s">
        <v>19</v>
      </c>
      <c r="X12" s="168" t="s">
        <v>20</v>
      </c>
      <c r="Y12" s="169" t="s">
        <v>21</v>
      </c>
      <c r="Z12" s="160" t="s">
        <v>22</v>
      </c>
      <c r="AA12" s="162"/>
      <c r="AB12" s="162"/>
      <c r="AC12" s="161"/>
      <c r="AD12" s="160" t="s">
        <v>23</v>
      </c>
      <c r="AE12" s="162"/>
      <c r="AF12" s="162"/>
      <c r="AG12" s="162"/>
      <c r="AH12" s="162"/>
      <c r="AI12" s="162"/>
      <c r="AJ12" s="162"/>
      <c r="AK12" s="162"/>
      <c r="AL12" s="162"/>
      <c r="AM12" s="161"/>
      <c r="AN12" s="158" t="s">
        <v>24</v>
      </c>
      <c r="AO12" s="158" t="s">
        <v>25</v>
      </c>
      <c r="AP12" s="164" t="s">
        <v>26</v>
      </c>
      <c r="AQ12" s="165"/>
      <c r="AR12" s="165"/>
      <c r="AS12" s="165"/>
      <c r="AT12" s="165"/>
      <c r="AU12" s="165"/>
      <c r="AV12" s="165"/>
      <c r="AW12" s="166"/>
      <c r="AX12" s="155" t="s">
        <v>27</v>
      </c>
    </row>
    <row r="13" spans="1:50" s="26" customFormat="1" ht="15.75" customHeight="1">
      <c r="A13" s="163"/>
      <c r="B13" s="163"/>
      <c r="C13" s="151" t="s">
        <v>28</v>
      </c>
      <c r="D13" s="151" t="s">
        <v>29</v>
      </c>
      <c r="E13" s="163"/>
      <c r="F13" s="163"/>
      <c r="G13" s="163"/>
      <c r="H13" s="167"/>
      <c r="I13" s="167"/>
      <c r="J13" s="163"/>
      <c r="K13" s="163"/>
      <c r="L13" s="163"/>
      <c r="M13" s="163"/>
      <c r="N13" s="163"/>
      <c r="O13" s="170"/>
      <c r="P13" s="170"/>
      <c r="Q13" s="174"/>
      <c r="R13" s="175"/>
      <c r="S13" s="175"/>
      <c r="T13" s="176"/>
      <c r="U13" s="163"/>
      <c r="V13" s="163"/>
      <c r="W13" s="163"/>
      <c r="X13" s="168"/>
      <c r="Y13" s="169"/>
      <c r="Z13" s="151" t="s">
        <v>30</v>
      </c>
      <c r="AA13" s="151" t="s">
        <v>31</v>
      </c>
      <c r="AB13" s="158" t="s">
        <v>32</v>
      </c>
      <c r="AC13" s="158" t="s">
        <v>33</v>
      </c>
      <c r="AD13" s="158" t="s">
        <v>34</v>
      </c>
      <c r="AE13" s="151" t="s">
        <v>35</v>
      </c>
      <c r="AF13" s="160" t="s">
        <v>36</v>
      </c>
      <c r="AG13" s="161"/>
      <c r="AH13" s="151" t="s">
        <v>37</v>
      </c>
      <c r="AI13" s="160" t="s">
        <v>38</v>
      </c>
      <c r="AJ13" s="161"/>
      <c r="AK13" s="149" t="s">
        <v>39</v>
      </c>
      <c r="AL13" s="151" t="s">
        <v>40</v>
      </c>
      <c r="AM13" s="153" t="s">
        <v>41</v>
      </c>
      <c r="AN13" s="163"/>
      <c r="AO13" s="163"/>
      <c r="AP13" s="145" t="s">
        <v>42</v>
      </c>
      <c r="AQ13" s="145" t="s">
        <v>43</v>
      </c>
      <c r="AR13" s="145" t="s">
        <v>44</v>
      </c>
      <c r="AS13" s="145" t="s">
        <v>45</v>
      </c>
      <c r="AT13" s="145" t="s">
        <v>46</v>
      </c>
      <c r="AU13" s="147" t="s">
        <v>47</v>
      </c>
      <c r="AV13" s="147" t="s">
        <v>48</v>
      </c>
      <c r="AW13" s="145" t="s">
        <v>49</v>
      </c>
      <c r="AX13" s="156"/>
    </row>
    <row r="14" spans="1:50" s="2" customFormat="1" ht="42.75" customHeight="1">
      <c r="A14" s="159"/>
      <c r="B14" s="159"/>
      <c r="C14" s="152"/>
      <c r="D14" s="152"/>
      <c r="E14" s="159"/>
      <c r="F14" s="159"/>
      <c r="G14" s="159"/>
      <c r="H14" s="152"/>
      <c r="I14" s="152"/>
      <c r="J14" s="159"/>
      <c r="K14" s="159"/>
      <c r="L14" s="159"/>
      <c r="M14" s="159"/>
      <c r="N14" s="159"/>
      <c r="O14" s="150"/>
      <c r="P14" s="150"/>
      <c r="Q14" s="3">
        <v>2020</v>
      </c>
      <c r="R14" s="3">
        <v>2021</v>
      </c>
      <c r="S14" s="3">
        <v>2022</v>
      </c>
      <c r="T14" s="3">
        <v>2023</v>
      </c>
      <c r="U14" s="159"/>
      <c r="V14" s="159"/>
      <c r="W14" s="159"/>
      <c r="X14" s="168"/>
      <c r="Y14" s="169"/>
      <c r="Z14" s="152"/>
      <c r="AA14" s="152"/>
      <c r="AB14" s="159"/>
      <c r="AC14" s="159"/>
      <c r="AD14" s="159"/>
      <c r="AE14" s="152"/>
      <c r="AF14" s="7" t="s">
        <v>50</v>
      </c>
      <c r="AG14" s="7" t="s">
        <v>51</v>
      </c>
      <c r="AH14" s="152"/>
      <c r="AI14" s="7" t="s">
        <v>52</v>
      </c>
      <c r="AJ14" s="7" t="s">
        <v>51</v>
      </c>
      <c r="AK14" s="150"/>
      <c r="AL14" s="152"/>
      <c r="AM14" s="154"/>
      <c r="AN14" s="159"/>
      <c r="AO14" s="159"/>
      <c r="AP14" s="146"/>
      <c r="AQ14" s="146"/>
      <c r="AR14" s="146"/>
      <c r="AS14" s="146"/>
      <c r="AT14" s="146"/>
      <c r="AU14" s="148"/>
      <c r="AV14" s="148"/>
      <c r="AW14" s="146"/>
      <c r="AX14" s="157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5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7" t="s">
        <v>54</v>
      </c>
      <c r="E16" s="14" t="s">
        <v>55</v>
      </c>
      <c r="F16" s="15">
        <v>1</v>
      </c>
      <c r="G16" s="5" t="s">
        <v>191</v>
      </c>
      <c r="H16" s="123" t="s">
        <v>57</v>
      </c>
      <c r="I16" s="123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213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3" t="s">
        <v>106</v>
      </c>
      <c r="AF16" s="123">
        <v>876</v>
      </c>
      <c r="AG16" s="123" t="s">
        <v>107</v>
      </c>
      <c r="AH16" s="123">
        <v>1</v>
      </c>
      <c r="AI16" s="10">
        <v>45000000000</v>
      </c>
      <c r="AJ16" s="97" t="s">
        <v>71</v>
      </c>
      <c r="AK16" s="13" t="s">
        <v>213</v>
      </c>
      <c r="AL16" s="13" t="s">
        <v>213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7" t="s">
        <v>54</v>
      </c>
      <c r="E17" s="15" t="s">
        <v>88</v>
      </c>
      <c r="F17" s="15">
        <v>1</v>
      </c>
      <c r="G17" s="123" t="s">
        <v>60</v>
      </c>
      <c r="H17" s="123" t="s">
        <v>61</v>
      </c>
      <c r="I17" s="123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213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3" t="s">
        <v>60</v>
      </c>
      <c r="AE17" s="123" t="s">
        <v>106</v>
      </c>
      <c r="AF17" s="123">
        <v>876</v>
      </c>
      <c r="AG17" s="123" t="s">
        <v>107</v>
      </c>
      <c r="AH17" s="123">
        <v>1</v>
      </c>
      <c r="AI17" s="10">
        <v>45000000000</v>
      </c>
      <c r="AJ17" s="97" t="s">
        <v>71</v>
      </c>
      <c r="AK17" s="13" t="s">
        <v>213</v>
      </c>
      <c r="AL17" s="13" t="s">
        <v>213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7" t="s">
        <v>54</v>
      </c>
      <c r="E18" s="14" t="s">
        <v>55</v>
      </c>
      <c r="F18" s="15">
        <v>1</v>
      </c>
      <c r="G18" s="123" t="s">
        <v>63</v>
      </c>
      <c r="H18" s="123" t="s">
        <v>64</v>
      </c>
      <c r="I18" s="123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4" t="s">
        <v>66</v>
      </c>
      <c r="Y18" s="124" t="s">
        <v>66</v>
      </c>
      <c r="Z18" s="123" t="s">
        <v>112</v>
      </c>
      <c r="AA18" s="5" t="s">
        <v>77</v>
      </c>
      <c r="AB18" s="5" t="s">
        <v>154</v>
      </c>
      <c r="AC18" s="5" t="s">
        <v>78</v>
      </c>
      <c r="AD18" s="123" t="s">
        <v>63</v>
      </c>
      <c r="AE18" s="123" t="s">
        <v>106</v>
      </c>
      <c r="AF18" s="123">
        <v>876</v>
      </c>
      <c r="AG18" s="123" t="s">
        <v>107</v>
      </c>
      <c r="AH18" s="123">
        <v>1</v>
      </c>
      <c r="AI18" s="10">
        <v>45000000000</v>
      </c>
      <c r="AJ18" s="97" t="s">
        <v>71</v>
      </c>
      <c r="AK18" s="124" t="s">
        <v>66</v>
      </c>
      <c r="AL18" s="124" t="s">
        <v>66</v>
      </c>
      <c r="AM18" s="124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7" t="s">
        <v>54</v>
      </c>
      <c r="E19" s="14" t="s">
        <v>95</v>
      </c>
      <c r="F19" s="15">
        <v>1</v>
      </c>
      <c r="G19" s="123" t="s">
        <v>67</v>
      </c>
      <c r="H19" s="123" t="s">
        <v>64</v>
      </c>
      <c r="I19" s="123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4" t="s">
        <v>66</v>
      </c>
      <c r="Y19" s="124" t="s">
        <v>66</v>
      </c>
      <c r="Z19" s="123" t="s">
        <v>112</v>
      </c>
      <c r="AA19" s="5" t="s">
        <v>80</v>
      </c>
      <c r="AB19" s="5" t="s">
        <v>155</v>
      </c>
      <c r="AC19" s="5" t="s">
        <v>81</v>
      </c>
      <c r="AD19" s="123" t="s">
        <v>67</v>
      </c>
      <c r="AE19" s="123" t="s">
        <v>106</v>
      </c>
      <c r="AF19" s="123">
        <v>876</v>
      </c>
      <c r="AG19" s="123" t="s">
        <v>107</v>
      </c>
      <c r="AH19" s="123">
        <v>1</v>
      </c>
      <c r="AI19" s="10">
        <v>45000000000</v>
      </c>
      <c r="AJ19" s="97" t="s">
        <v>71</v>
      </c>
      <c r="AK19" s="124" t="s">
        <v>66</v>
      </c>
      <c r="AL19" s="124" t="s">
        <v>66</v>
      </c>
      <c r="AM19" s="124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5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1" t="s">
        <v>68</v>
      </c>
      <c r="H20" s="101" t="s">
        <v>64</v>
      </c>
      <c r="I20" s="101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3" t="s">
        <v>65</v>
      </c>
      <c r="V20" s="103" t="s">
        <v>53</v>
      </c>
      <c r="W20" s="103" t="s">
        <v>114</v>
      </c>
      <c r="X20" s="107" t="s">
        <v>69</v>
      </c>
      <c r="Y20" s="107" t="s">
        <v>69</v>
      </c>
      <c r="Z20" s="101" t="s">
        <v>112</v>
      </c>
      <c r="AA20" s="103" t="s">
        <v>82</v>
      </c>
      <c r="AB20" s="103" t="s">
        <v>156</v>
      </c>
      <c r="AC20" s="103" t="s">
        <v>83</v>
      </c>
      <c r="AD20" s="101" t="s">
        <v>68</v>
      </c>
      <c r="AE20" s="101" t="s">
        <v>106</v>
      </c>
      <c r="AF20" s="101">
        <v>876</v>
      </c>
      <c r="AG20" s="101" t="s">
        <v>107</v>
      </c>
      <c r="AH20" s="101">
        <v>1</v>
      </c>
      <c r="AI20" s="104">
        <v>92401000000</v>
      </c>
      <c r="AJ20" s="53" t="s">
        <v>84</v>
      </c>
      <c r="AK20" s="107" t="s">
        <v>69</v>
      </c>
      <c r="AL20" s="107" t="s">
        <v>69</v>
      </c>
      <c r="AM20" s="107" t="s">
        <v>85</v>
      </c>
      <c r="AN20" s="102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1" t="s">
        <v>157</v>
      </c>
      <c r="H21" s="101" t="s">
        <v>64</v>
      </c>
      <c r="I21" s="101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3" t="s">
        <v>65</v>
      </c>
      <c r="V21" s="103" t="s">
        <v>53</v>
      </c>
      <c r="W21" s="103" t="s">
        <v>114</v>
      </c>
      <c r="X21" s="107" t="s">
        <v>69</v>
      </c>
      <c r="Y21" s="107" t="s">
        <v>69</v>
      </c>
      <c r="Z21" s="101" t="s">
        <v>112</v>
      </c>
      <c r="AA21" s="103" t="s">
        <v>86</v>
      </c>
      <c r="AB21" s="103" t="s">
        <v>158</v>
      </c>
      <c r="AC21" s="103" t="s">
        <v>81</v>
      </c>
      <c r="AD21" s="101" t="s">
        <v>70</v>
      </c>
      <c r="AE21" s="101" t="s">
        <v>106</v>
      </c>
      <c r="AF21" s="101">
        <v>876</v>
      </c>
      <c r="AG21" s="101" t="s">
        <v>107</v>
      </c>
      <c r="AH21" s="101">
        <v>1</v>
      </c>
      <c r="AI21" s="104">
        <v>45000000000</v>
      </c>
      <c r="AJ21" s="53" t="s">
        <v>71</v>
      </c>
      <c r="AK21" s="107" t="s">
        <v>69</v>
      </c>
      <c r="AL21" s="107" t="s">
        <v>69</v>
      </c>
      <c r="AM21" s="107" t="s">
        <v>87</v>
      </c>
      <c r="AN21" s="102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60" customFormat="1" ht="54" customHeight="1">
      <c r="A22" s="22">
        <v>7</v>
      </c>
      <c r="B22" s="52">
        <v>52</v>
      </c>
      <c r="C22" s="22" t="s">
        <v>53</v>
      </c>
      <c r="D22" s="103" t="s">
        <v>102</v>
      </c>
      <c r="E22" s="22" t="s">
        <v>88</v>
      </c>
      <c r="F22" s="22">
        <v>1</v>
      </c>
      <c r="G22" s="101" t="s">
        <v>89</v>
      </c>
      <c r="H22" s="101" t="s">
        <v>90</v>
      </c>
      <c r="I22" s="101" t="s">
        <v>91</v>
      </c>
      <c r="J22" s="20">
        <v>2</v>
      </c>
      <c r="K22" s="22" t="s">
        <v>108</v>
      </c>
      <c r="L22" s="22" t="s">
        <v>58</v>
      </c>
      <c r="M22" s="22" t="s">
        <v>92</v>
      </c>
      <c r="N22" s="22" t="s">
        <v>59</v>
      </c>
      <c r="O22" s="61">
        <v>2011.1684299999999</v>
      </c>
      <c r="P22" s="61">
        <f>O22*1.2</f>
        <v>2413.4021159999998</v>
      </c>
      <c r="Q22" s="54">
        <v>0</v>
      </c>
      <c r="R22" s="54">
        <f>P22/12*11</f>
        <v>2212.285273</v>
      </c>
      <c r="S22" s="54">
        <f>P22-R22</f>
        <v>201.11684299999979</v>
      </c>
      <c r="T22" s="23" t="s">
        <v>108</v>
      </c>
      <c r="U22" s="103" t="s">
        <v>116</v>
      </c>
      <c r="V22" s="103" t="s">
        <v>53</v>
      </c>
      <c r="W22" s="103" t="s">
        <v>110</v>
      </c>
      <c r="X22" s="107" t="s">
        <v>226</v>
      </c>
      <c r="Y22" s="107" t="s">
        <v>227</v>
      </c>
      <c r="Z22" s="23" t="s">
        <v>108</v>
      </c>
      <c r="AA22" s="23" t="s">
        <v>108</v>
      </c>
      <c r="AB22" s="23" t="s">
        <v>108</v>
      </c>
      <c r="AC22" s="23" t="s">
        <v>108</v>
      </c>
      <c r="AD22" s="101" t="s">
        <v>89</v>
      </c>
      <c r="AE22" s="101" t="s">
        <v>106</v>
      </c>
      <c r="AF22" s="101">
        <v>876</v>
      </c>
      <c r="AG22" s="101" t="s">
        <v>107</v>
      </c>
      <c r="AH22" s="101">
        <v>1</v>
      </c>
      <c r="AI22" s="104">
        <v>45000000000</v>
      </c>
      <c r="AJ22" s="101" t="s">
        <v>71</v>
      </c>
      <c r="AK22" s="107" t="s">
        <v>227</v>
      </c>
      <c r="AL22" s="107" t="s">
        <v>227</v>
      </c>
      <c r="AM22" s="107" t="s">
        <v>228</v>
      </c>
      <c r="AN22" s="102" t="s">
        <v>143</v>
      </c>
      <c r="AO22" s="23" t="s">
        <v>108</v>
      </c>
      <c r="AP22" s="23" t="s">
        <v>108</v>
      </c>
      <c r="AQ22" s="23" t="s">
        <v>108</v>
      </c>
      <c r="AR22" s="23" t="s">
        <v>108</v>
      </c>
      <c r="AS22" s="23" t="s">
        <v>108</v>
      </c>
      <c r="AT22" s="23" t="s">
        <v>108</v>
      </c>
      <c r="AU22" s="23" t="s">
        <v>108</v>
      </c>
      <c r="AV22" s="23" t="s">
        <v>108</v>
      </c>
      <c r="AW22" s="23" t="s">
        <v>108</v>
      </c>
      <c r="AX22" s="23" t="s">
        <v>108</v>
      </c>
    </row>
    <row r="23" spans="1:88" s="60" customFormat="1" ht="53.25" customHeight="1">
      <c r="A23" s="22">
        <v>7</v>
      </c>
      <c r="B23" s="52">
        <v>53</v>
      </c>
      <c r="C23" s="22" t="s">
        <v>53</v>
      </c>
      <c r="D23" s="103" t="s">
        <v>102</v>
      </c>
      <c r="E23" s="22" t="s">
        <v>93</v>
      </c>
      <c r="F23" s="22">
        <v>1</v>
      </c>
      <c r="G23" s="101" t="s">
        <v>159</v>
      </c>
      <c r="H23" s="101" t="s">
        <v>94</v>
      </c>
      <c r="I23" s="101" t="s">
        <v>94</v>
      </c>
      <c r="J23" s="20">
        <v>1</v>
      </c>
      <c r="K23" s="22" t="s">
        <v>115</v>
      </c>
      <c r="L23" s="22" t="s">
        <v>58</v>
      </c>
      <c r="M23" s="22" t="s">
        <v>92</v>
      </c>
      <c r="N23" s="22" t="s">
        <v>59</v>
      </c>
      <c r="O23" s="61">
        <f>P23/120*100</f>
        <v>1216.6666666666665</v>
      </c>
      <c r="P23" s="61">
        <f>365*4</f>
        <v>1460</v>
      </c>
      <c r="Q23" s="54">
        <f>P23/4*3</f>
        <v>1095</v>
      </c>
      <c r="R23" s="54">
        <f>P23/4*1</f>
        <v>365</v>
      </c>
      <c r="S23" s="22" t="s">
        <v>108</v>
      </c>
      <c r="T23" s="22" t="s">
        <v>108</v>
      </c>
      <c r="U23" s="103" t="s">
        <v>65</v>
      </c>
      <c r="V23" s="103" t="s">
        <v>53</v>
      </c>
      <c r="W23" s="103" t="s">
        <v>114</v>
      </c>
      <c r="X23" s="107" t="s">
        <v>75</v>
      </c>
      <c r="Y23" s="107" t="s">
        <v>75</v>
      </c>
      <c r="Z23" s="19" t="s">
        <v>113</v>
      </c>
      <c r="AA23" s="103" t="s">
        <v>232</v>
      </c>
      <c r="AB23" s="103" t="s">
        <v>233</v>
      </c>
      <c r="AC23" s="103" t="s">
        <v>234</v>
      </c>
      <c r="AD23" s="101" t="s">
        <v>159</v>
      </c>
      <c r="AE23" s="101" t="s">
        <v>106</v>
      </c>
      <c r="AF23" s="101">
        <v>876</v>
      </c>
      <c r="AG23" s="101" t="s">
        <v>107</v>
      </c>
      <c r="AH23" s="101">
        <v>1</v>
      </c>
      <c r="AI23" s="104">
        <v>45000000000</v>
      </c>
      <c r="AJ23" s="101" t="s">
        <v>71</v>
      </c>
      <c r="AK23" s="107" t="s">
        <v>229</v>
      </c>
      <c r="AL23" s="107" t="s">
        <v>229</v>
      </c>
      <c r="AM23" s="107" t="s">
        <v>227</v>
      </c>
      <c r="AN23" s="102" t="s">
        <v>109</v>
      </c>
      <c r="AO23" s="23" t="s">
        <v>108</v>
      </c>
      <c r="AP23" s="23" t="s">
        <v>108</v>
      </c>
      <c r="AQ23" s="23" t="s">
        <v>108</v>
      </c>
      <c r="AR23" s="23" t="s">
        <v>108</v>
      </c>
      <c r="AS23" s="23" t="s">
        <v>108</v>
      </c>
      <c r="AT23" s="23" t="s">
        <v>108</v>
      </c>
      <c r="AU23" s="23" t="s">
        <v>108</v>
      </c>
      <c r="AV23" s="23" t="s">
        <v>108</v>
      </c>
      <c r="AW23" s="23" t="s">
        <v>108</v>
      </c>
      <c r="AX23" s="23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160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3" t="s">
        <v>102</v>
      </c>
      <c r="E25" s="22" t="s">
        <v>95</v>
      </c>
      <c r="F25" s="22">
        <v>1</v>
      </c>
      <c r="G25" s="101" t="s">
        <v>98</v>
      </c>
      <c r="H25" s="101" t="s">
        <v>99</v>
      </c>
      <c r="I25" s="101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3" t="s">
        <v>96</v>
      </c>
      <c r="V25" s="103" t="s">
        <v>53</v>
      </c>
      <c r="W25" s="103" t="s">
        <v>110</v>
      </c>
      <c r="X25" s="25">
        <v>44043</v>
      </c>
      <c r="Y25" s="107" t="s">
        <v>213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1" t="s">
        <v>98</v>
      </c>
      <c r="AE25" s="101" t="s">
        <v>106</v>
      </c>
      <c r="AF25" s="101">
        <v>876</v>
      </c>
      <c r="AG25" s="101" t="s">
        <v>107</v>
      </c>
      <c r="AH25" s="101">
        <v>1</v>
      </c>
      <c r="AI25" s="104">
        <v>45000000000</v>
      </c>
      <c r="AJ25" s="101" t="s">
        <v>71</v>
      </c>
      <c r="AK25" s="107" t="s">
        <v>213</v>
      </c>
      <c r="AL25" s="107" t="s">
        <v>213</v>
      </c>
      <c r="AM25" s="107" t="s">
        <v>219</v>
      </c>
      <c r="AN25" s="102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39" customHeight="1" outlineLevel="1">
      <c r="A26" s="19">
        <v>7</v>
      </c>
      <c r="B26" s="52">
        <v>73</v>
      </c>
      <c r="C26" s="22" t="s">
        <v>53</v>
      </c>
      <c r="D26" s="53" t="s">
        <v>120</v>
      </c>
      <c r="E26" s="16" t="s">
        <v>93</v>
      </c>
      <c r="F26" s="16">
        <v>1</v>
      </c>
      <c r="G26" s="16" t="s">
        <v>209</v>
      </c>
      <c r="H26" s="101" t="s">
        <v>121</v>
      </c>
      <c r="I26" s="101" t="s">
        <v>122</v>
      </c>
      <c r="J26" s="22">
        <v>1</v>
      </c>
      <c r="K26" s="22" t="s">
        <v>115</v>
      </c>
      <c r="L26" s="16" t="s">
        <v>58</v>
      </c>
      <c r="M26" s="16" t="s">
        <v>92</v>
      </c>
      <c r="N26" s="16" t="s">
        <v>123</v>
      </c>
      <c r="O26" s="54">
        <v>968</v>
      </c>
      <c r="P26" s="54">
        <v>968</v>
      </c>
      <c r="Q26" s="121">
        <v>616</v>
      </c>
      <c r="R26" s="121">
        <v>352</v>
      </c>
      <c r="S26" s="23" t="s">
        <v>108</v>
      </c>
      <c r="T26" s="23" t="s">
        <v>108</v>
      </c>
      <c r="U26" s="16" t="s">
        <v>65</v>
      </c>
      <c r="V26" s="16" t="s">
        <v>53</v>
      </c>
      <c r="W26" s="16" t="s">
        <v>114</v>
      </c>
      <c r="X26" s="25">
        <v>43982</v>
      </c>
      <c r="Y26" s="25">
        <v>43982</v>
      </c>
      <c r="Z26" s="23" t="s">
        <v>193</v>
      </c>
      <c r="AA26" s="23" t="s">
        <v>210</v>
      </c>
      <c r="AB26" s="95" t="s">
        <v>211</v>
      </c>
      <c r="AC26" s="23" t="s">
        <v>108</v>
      </c>
      <c r="AD26" s="16" t="s">
        <v>209</v>
      </c>
      <c r="AE26" s="16" t="s">
        <v>106</v>
      </c>
      <c r="AF26" s="53">
        <v>876</v>
      </c>
      <c r="AG26" s="53" t="s">
        <v>107</v>
      </c>
      <c r="AH26" s="53">
        <v>1</v>
      </c>
      <c r="AI26" s="108">
        <v>71136000000</v>
      </c>
      <c r="AJ26" s="109" t="s">
        <v>124</v>
      </c>
      <c r="AK26" s="110">
        <v>43982</v>
      </c>
      <c r="AL26" s="110">
        <v>44012</v>
      </c>
      <c r="AM26" s="111">
        <v>44316</v>
      </c>
      <c r="AN26" s="19" t="s">
        <v>212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2" customFormat="1" ht="102">
      <c r="A27" s="125">
        <v>7</v>
      </c>
      <c r="B27" s="21">
        <v>87</v>
      </c>
      <c r="C27" s="15" t="s">
        <v>53</v>
      </c>
      <c r="D27" s="125" t="s">
        <v>120</v>
      </c>
      <c r="E27" s="14" t="s">
        <v>95</v>
      </c>
      <c r="F27" s="125">
        <v>1</v>
      </c>
      <c r="G27" s="14" t="s">
        <v>127</v>
      </c>
      <c r="H27" s="125" t="s">
        <v>128</v>
      </c>
      <c r="I27" s="14" t="s">
        <v>129</v>
      </c>
      <c r="J27" s="125">
        <v>1</v>
      </c>
      <c r="K27" s="15" t="s">
        <v>140</v>
      </c>
      <c r="L27" s="14" t="s">
        <v>58</v>
      </c>
      <c r="M27" s="14" t="s">
        <v>92</v>
      </c>
      <c r="N27" s="125" t="s">
        <v>130</v>
      </c>
      <c r="O27" s="128">
        <v>184.8</v>
      </c>
      <c r="P27" s="128">
        <f>O27*1.2</f>
        <v>221.76000000000002</v>
      </c>
      <c r="Q27" s="130">
        <f>P27</f>
        <v>221.76000000000002</v>
      </c>
      <c r="R27" s="15" t="s">
        <v>108</v>
      </c>
      <c r="S27" s="15" t="s">
        <v>108</v>
      </c>
      <c r="T27" s="15" t="s">
        <v>108</v>
      </c>
      <c r="U27" s="125" t="s">
        <v>96</v>
      </c>
      <c r="V27" s="14" t="s">
        <v>53</v>
      </c>
      <c r="W27" s="14" t="s">
        <v>110</v>
      </c>
      <c r="X27" s="12">
        <v>44043</v>
      </c>
      <c r="Y27" s="12">
        <v>44074</v>
      </c>
      <c r="Z27" s="17" t="s">
        <v>108</v>
      </c>
      <c r="AA27" s="17" t="s">
        <v>108</v>
      </c>
      <c r="AB27" s="17" t="s">
        <v>108</v>
      </c>
      <c r="AC27" s="17" t="s">
        <v>108</v>
      </c>
      <c r="AD27" s="14" t="s">
        <v>127</v>
      </c>
      <c r="AE27" s="126" t="s">
        <v>106</v>
      </c>
      <c r="AF27" s="97">
        <v>876</v>
      </c>
      <c r="AG27" s="97" t="s">
        <v>107</v>
      </c>
      <c r="AH27" s="125">
        <v>1</v>
      </c>
      <c r="AI27" s="129">
        <v>45000000000</v>
      </c>
      <c r="AJ27" s="125" t="s">
        <v>71</v>
      </c>
      <c r="AK27" s="12">
        <v>44074</v>
      </c>
      <c r="AL27" s="12">
        <v>44074</v>
      </c>
      <c r="AM27" s="127">
        <v>44196</v>
      </c>
      <c r="AN27" s="125">
        <v>2020</v>
      </c>
      <c r="AO27" s="17" t="s">
        <v>108</v>
      </c>
      <c r="AP27" s="17" t="s">
        <v>108</v>
      </c>
      <c r="AQ27" s="17" t="s">
        <v>108</v>
      </c>
      <c r="AR27" s="17" t="s">
        <v>108</v>
      </c>
      <c r="AS27" s="17" t="s">
        <v>108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108</v>
      </c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60" customFormat="1" ht="21.75" customHeight="1">
      <c r="A28" s="67">
        <v>7</v>
      </c>
      <c r="B28" s="68">
        <v>97</v>
      </c>
      <c r="C28" s="69" t="s">
        <v>53</v>
      </c>
      <c r="D28" s="67" t="s">
        <v>120</v>
      </c>
      <c r="E28" s="70" t="s">
        <v>182</v>
      </c>
      <c r="F28" s="67">
        <v>1</v>
      </c>
      <c r="G28" s="70" t="s">
        <v>161</v>
      </c>
      <c r="H28" s="71" t="s">
        <v>162</v>
      </c>
      <c r="I28" s="71" t="s">
        <v>163</v>
      </c>
      <c r="J28" s="67">
        <v>2</v>
      </c>
      <c r="K28" s="69" t="s">
        <v>108</v>
      </c>
      <c r="L28" s="70" t="s">
        <v>58</v>
      </c>
      <c r="M28" s="70" t="s">
        <v>92</v>
      </c>
      <c r="N28" s="16" t="s">
        <v>59</v>
      </c>
      <c r="O28" s="72">
        <v>8918.5024333333295</v>
      </c>
      <c r="P28" s="72">
        <v>10702.202919999994</v>
      </c>
      <c r="Q28" s="72">
        <v>10702.202919999994</v>
      </c>
      <c r="R28" s="69" t="s">
        <v>108</v>
      </c>
      <c r="S28" s="69" t="s">
        <v>108</v>
      </c>
      <c r="T28" s="69" t="s">
        <v>108</v>
      </c>
      <c r="U28" s="67" t="s">
        <v>131</v>
      </c>
      <c r="V28" s="70" t="s">
        <v>53</v>
      </c>
      <c r="W28" s="70" t="s">
        <v>110</v>
      </c>
      <c r="X28" s="122">
        <v>43861</v>
      </c>
      <c r="Y28" s="24">
        <v>43890</v>
      </c>
      <c r="Z28" s="75" t="s">
        <v>108</v>
      </c>
      <c r="AA28" s="75" t="s">
        <v>108</v>
      </c>
      <c r="AB28" s="75" t="s">
        <v>108</v>
      </c>
      <c r="AC28" s="75" t="s">
        <v>108</v>
      </c>
      <c r="AD28" s="70" t="s">
        <v>161</v>
      </c>
      <c r="AE28" s="76" t="s">
        <v>106</v>
      </c>
      <c r="AF28" s="77">
        <v>876</v>
      </c>
      <c r="AG28" s="77" t="s">
        <v>107</v>
      </c>
      <c r="AH28" s="67">
        <v>1</v>
      </c>
      <c r="AI28" s="78" t="s">
        <v>165</v>
      </c>
      <c r="AJ28" s="70" t="s">
        <v>164</v>
      </c>
      <c r="AK28" s="74">
        <v>43890</v>
      </c>
      <c r="AL28" s="74">
        <v>43890</v>
      </c>
      <c r="AM28" s="73">
        <v>44865</v>
      </c>
      <c r="AN28" s="67">
        <v>2020</v>
      </c>
      <c r="AO28" s="75" t="s">
        <v>108</v>
      </c>
      <c r="AP28" s="75" t="s">
        <v>108</v>
      </c>
      <c r="AQ28" s="75" t="s">
        <v>108</v>
      </c>
      <c r="AR28" s="75" t="s">
        <v>108</v>
      </c>
      <c r="AS28" s="75" t="s">
        <v>108</v>
      </c>
      <c r="AT28" s="75" t="s">
        <v>108</v>
      </c>
      <c r="AU28" s="75" t="s">
        <v>108</v>
      </c>
      <c r="AV28" s="75" t="s">
        <v>108</v>
      </c>
      <c r="AW28" s="75" t="s">
        <v>108</v>
      </c>
      <c r="AX28" s="75" t="s">
        <v>108</v>
      </c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60" customFormat="1" ht="21.75" customHeight="1">
      <c r="A29" s="19">
        <v>7</v>
      </c>
      <c r="B29" s="68">
        <v>98</v>
      </c>
      <c r="C29" s="22" t="s">
        <v>53</v>
      </c>
      <c r="D29" s="67" t="s">
        <v>166</v>
      </c>
      <c r="E29" s="16" t="s">
        <v>95</v>
      </c>
      <c r="F29" s="89">
        <v>1</v>
      </c>
      <c r="G29" s="16" t="s">
        <v>167</v>
      </c>
      <c r="H29" s="18" t="s">
        <v>168</v>
      </c>
      <c r="I29" s="18" t="s">
        <v>168</v>
      </c>
      <c r="J29" s="19">
        <v>2</v>
      </c>
      <c r="K29" s="89" t="s">
        <v>108</v>
      </c>
      <c r="L29" s="16" t="s">
        <v>58</v>
      </c>
      <c r="M29" s="16" t="s">
        <v>92</v>
      </c>
      <c r="N29" s="16" t="s">
        <v>59</v>
      </c>
      <c r="O29" s="59">
        <v>848.676874</v>
      </c>
      <c r="P29" s="59">
        <f>O29*1.2</f>
        <v>1018.4122487999999</v>
      </c>
      <c r="Q29" s="59">
        <v>1018.4122487999999</v>
      </c>
      <c r="R29" s="22" t="s">
        <v>108</v>
      </c>
      <c r="S29" s="22" t="s">
        <v>108</v>
      </c>
      <c r="T29" s="22" t="s">
        <v>108</v>
      </c>
      <c r="U29" s="16" t="s">
        <v>116</v>
      </c>
      <c r="V29" s="16" t="s">
        <v>53</v>
      </c>
      <c r="W29" s="16" t="s">
        <v>110</v>
      </c>
      <c r="X29" s="24">
        <v>43890</v>
      </c>
      <c r="Y29" s="25">
        <v>43921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167</v>
      </c>
      <c r="AE29" s="62" t="s">
        <v>106</v>
      </c>
      <c r="AF29" s="53">
        <v>876</v>
      </c>
      <c r="AG29" s="53" t="s">
        <v>107</v>
      </c>
      <c r="AH29" s="19">
        <v>1</v>
      </c>
      <c r="AI29" s="64">
        <v>45000000000</v>
      </c>
      <c r="AJ29" s="19" t="s">
        <v>71</v>
      </c>
      <c r="AK29" s="25">
        <v>43921</v>
      </c>
      <c r="AL29" s="25">
        <v>43921</v>
      </c>
      <c r="AM29" s="24">
        <v>44196</v>
      </c>
      <c r="AN29" s="19">
        <v>2020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60" customFormat="1" ht="36.75" customHeight="1">
      <c r="A30" s="19">
        <v>7</v>
      </c>
      <c r="B30" s="68">
        <v>99</v>
      </c>
      <c r="C30" s="22" t="s">
        <v>53</v>
      </c>
      <c r="D30" s="16" t="s">
        <v>119</v>
      </c>
      <c r="E30" s="16" t="s">
        <v>95</v>
      </c>
      <c r="F30" s="89">
        <v>1</v>
      </c>
      <c r="G30" s="55" t="s">
        <v>169</v>
      </c>
      <c r="H30" s="55" t="s">
        <v>170</v>
      </c>
      <c r="I30" s="55" t="s">
        <v>170</v>
      </c>
      <c r="J30" s="89">
        <v>1</v>
      </c>
      <c r="K30" s="22" t="s">
        <v>108</v>
      </c>
      <c r="L30" s="22" t="s">
        <v>58</v>
      </c>
      <c r="M30" s="22" t="s">
        <v>92</v>
      </c>
      <c r="N30" s="22" t="s">
        <v>59</v>
      </c>
      <c r="O30" s="54">
        <v>708.33333000000005</v>
      </c>
      <c r="P30" s="54">
        <f>O30*1.2</f>
        <v>849.99999600000001</v>
      </c>
      <c r="Q30" s="54">
        <v>849.99999600000001</v>
      </c>
      <c r="R30" s="23" t="s">
        <v>108</v>
      </c>
      <c r="S30" s="23" t="s">
        <v>108</v>
      </c>
      <c r="T30" s="55" t="s">
        <v>108</v>
      </c>
      <c r="U30" s="55" t="s">
        <v>131</v>
      </c>
      <c r="V30" s="55" t="s">
        <v>53</v>
      </c>
      <c r="W30" s="55" t="s">
        <v>110</v>
      </c>
      <c r="X30" s="25" t="s">
        <v>72</v>
      </c>
      <c r="Y30" s="25">
        <v>43951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55" t="s">
        <v>169</v>
      </c>
      <c r="AE30" s="11" t="s">
        <v>106</v>
      </c>
      <c r="AF30" s="11">
        <v>876</v>
      </c>
      <c r="AG30" s="11" t="s">
        <v>107</v>
      </c>
      <c r="AH30" s="11">
        <v>1</v>
      </c>
      <c r="AI30" s="63">
        <v>92401000000</v>
      </c>
      <c r="AJ30" s="53" t="s">
        <v>84</v>
      </c>
      <c r="AK30" s="90">
        <v>43951</v>
      </c>
      <c r="AL30" s="90">
        <v>43951</v>
      </c>
      <c r="AM30" s="90">
        <v>43982</v>
      </c>
      <c r="AN30" s="58">
        <v>2020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38.25" customHeight="1">
      <c r="A31" s="19">
        <v>7</v>
      </c>
      <c r="B31" s="68">
        <v>100</v>
      </c>
      <c r="C31" s="22" t="s">
        <v>53</v>
      </c>
      <c r="D31" s="16" t="s">
        <v>119</v>
      </c>
      <c r="E31" s="16" t="s">
        <v>95</v>
      </c>
      <c r="F31" s="89">
        <v>1</v>
      </c>
      <c r="G31" s="55" t="s">
        <v>171</v>
      </c>
      <c r="H31" s="55" t="s">
        <v>170</v>
      </c>
      <c r="I31" s="55" t="s">
        <v>170</v>
      </c>
      <c r="J31" s="89">
        <v>1</v>
      </c>
      <c r="K31" s="22" t="s">
        <v>108</v>
      </c>
      <c r="L31" s="22" t="s">
        <v>58</v>
      </c>
      <c r="M31" s="22" t="s">
        <v>92</v>
      </c>
      <c r="N31" s="22" t="s">
        <v>59</v>
      </c>
      <c r="O31" s="54">
        <v>250</v>
      </c>
      <c r="P31" s="54">
        <v>300</v>
      </c>
      <c r="Q31" s="54">
        <v>300</v>
      </c>
      <c r="R31" s="23" t="s">
        <v>108</v>
      </c>
      <c r="S31" s="23" t="s">
        <v>108</v>
      </c>
      <c r="T31" s="55" t="s">
        <v>108</v>
      </c>
      <c r="U31" s="55" t="s">
        <v>131</v>
      </c>
      <c r="V31" s="55" t="s">
        <v>53</v>
      </c>
      <c r="W31" s="55" t="s">
        <v>110</v>
      </c>
      <c r="X31" s="25">
        <v>43921</v>
      </c>
      <c r="Y31" s="25">
        <v>43951</v>
      </c>
      <c r="Z31" s="23" t="s">
        <v>108</v>
      </c>
      <c r="AA31" s="23" t="s">
        <v>108</v>
      </c>
      <c r="AB31" s="23" t="s">
        <v>108</v>
      </c>
      <c r="AC31" s="23" t="s">
        <v>108</v>
      </c>
      <c r="AD31" s="55" t="s">
        <v>171</v>
      </c>
      <c r="AE31" s="11" t="s">
        <v>106</v>
      </c>
      <c r="AF31" s="11">
        <v>876</v>
      </c>
      <c r="AG31" s="11" t="s">
        <v>107</v>
      </c>
      <c r="AH31" s="11">
        <v>1</v>
      </c>
      <c r="AI31" s="63">
        <v>92401000000</v>
      </c>
      <c r="AJ31" s="53" t="s">
        <v>84</v>
      </c>
      <c r="AK31" s="90">
        <v>43951</v>
      </c>
      <c r="AL31" s="90">
        <v>43951</v>
      </c>
      <c r="AM31" s="90">
        <v>43982</v>
      </c>
      <c r="AN31" s="58" t="s">
        <v>172</v>
      </c>
      <c r="AO31" s="23" t="s">
        <v>108</v>
      </c>
      <c r="AP31" s="23" t="s">
        <v>108</v>
      </c>
      <c r="AQ31" s="23" t="s">
        <v>108</v>
      </c>
      <c r="AR31" s="23" t="s">
        <v>108</v>
      </c>
      <c r="AS31" s="23" t="s">
        <v>108</v>
      </c>
      <c r="AT31" s="23" t="s">
        <v>108</v>
      </c>
      <c r="AU31" s="23" t="s">
        <v>108</v>
      </c>
      <c r="AV31" s="23" t="s">
        <v>108</v>
      </c>
      <c r="AW31" s="23" t="s">
        <v>108</v>
      </c>
      <c r="AX31" s="23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8">
        <v>101</v>
      </c>
      <c r="C32" s="22" t="s">
        <v>53</v>
      </c>
      <c r="D32" s="16" t="s">
        <v>119</v>
      </c>
      <c r="E32" s="16" t="s">
        <v>95</v>
      </c>
      <c r="F32" s="89">
        <v>1</v>
      </c>
      <c r="G32" s="55" t="s">
        <v>173</v>
      </c>
      <c r="H32" s="55" t="s">
        <v>170</v>
      </c>
      <c r="I32" s="55" t="s">
        <v>170</v>
      </c>
      <c r="J32" s="89">
        <v>1</v>
      </c>
      <c r="K32" s="22" t="s">
        <v>108</v>
      </c>
      <c r="L32" s="22" t="s">
        <v>58</v>
      </c>
      <c r="M32" s="22" t="s">
        <v>92</v>
      </c>
      <c r="N32" s="22" t="s">
        <v>59</v>
      </c>
      <c r="O32" s="54">
        <v>700</v>
      </c>
      <c r="P32" s="54">
        <f>O32*1.2</f>
        <v>840</v>
      </c>
      <c r="Q32" s="54">
        <v>840</v>
      </c>
      <c r="R32" s="23" t="s">
        <v>108</v>
      </c>
      <c r="S32" s="23" t="s">
        <v>108</v>
      </c>
      <c r="T32" s="55" t="s">
        <v>108</v>
      </c>
      <c r="U32" s="55" t="s">
        <v>131</v>
      </c>
      <c r="V32" s="55" t="s">
        <v>53</v>
      </c>
      <c r="W32" s="55" t="s">
        <v>110</v>
      </c>
      <c r="X32" s="25">
        <v>43921</v>
      </c>
      <c r="Y32" s="25">
        <v>43951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55" t="s">
        <v>173</v>
      </c>
      <c r="AE32" s="11" t="s">
        <v>106</v>
      </c>
      <c r="AF32" s="11">
        <v>876</v>
      </c>
      <c r="AG32" s="11" t="s">
        <v>107</v>
      </c>
      <c r="AH32" s="11">
        <v>1</v>
      </c>
      <c r="AI32" s="63">
        <v>92401000000</v>
      </c>
      <c r="AJ32" s="53" t="s">
        <v>84</v>
      </c>
      <c r="AK32" s="90">
        <v>43951</v>
      </c>
      <c r="AL32" s="90">
        <v>43951</v>
      </c>
      <c r="AM32" s="90">
        <v>43982</v>
      </c>
      <c r="AN32" s="58" t="s">
        <v>172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89" customFormat="1" ht="57" customHeight="1">
      <c r="A33" s="89">
        <v>7</v>
      </c>
      <c r="B33" s="52">
        <v>102</v>
      </c>
      <c r="C33" s="22" t="s">
        <v>53</v>
      </c>
      <c r="D33" s="16" t="s">
        <v>125</v>
      </c>
      <c r="E33" s="16" t="s">
        <v>95</v>
      </c>
      <c r="F33" s="89">
        <v>1</v>
      </c>
      <c r="G33" s="55" t="s">
        <v>174</v>
      </c>
      <c r="H33" s="55" t="s">
        <v>175</v>
      </c>
      <c r="I33" s="55" t="s">
        <v>175</v>
      </c>
      <c r="J33" s="89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37.240400000000001</v>
      </c>
      <c r="P33" s="54">
        <v>37.240400000000001</v>
      </c>
      <c r="Q33" s="54">
        <v>37.240400000000001</v>
      </c>
      <c r="R33" s="23" t="s">
        <v>108</v>
      </c>
      <c r="S33" s="23" t="s">
        <v>108</v>
      </c>
      <c r="T33" s="55" t="s">
        <v>108</v>
      </c>
      <c r="U33" s="55" t="s">
        <v>65</v>
      </c>
      <c r="V33" s="55" t="s">
        <v>53</v>
      </c>
      <c r="W33" s="55" t="s">
        <v>114</v>
      </c>
      <c r="X33" s="25">
        <v>43921</v>
      </c>
      <c r="Y33" s="25">
        <v>43921</v>
      </c>
      <c r="Z33" s="19" t="s">
        <v>178</v>
      </c>
      <c r="AA33" s="55" t="s">
        <v>179</v>
      </c>
      <c r="AB33" s="55" t="s">
        <v>180</v>
      </c>
      <c r="AC33" s="55" t="s">
        <v>181</v>
      </c>
      <c r="AD33" s="55" t="s">
        <v>174</v>
      </c>
      <c r="AE33" s="11" t="s">
        <v>106</v>
      </c>
      <c r="AF33" s="11">
        <v>876</v>
      </c>
      <c r="AG33" s="11" t="s">
        <v>107</v>
      </c>
      <c r="AH33" s="11">
        <v>1</v>
      </c>
      <c r="AI33" s="10">
        <v>71160000000</v>
      </c>
      <c r="AJ33" s="91" t="s">
        <v>176</v>
      </c>
      <c r="AK33" s="90" t="s">
        <v>72</v>
      </c>
      <c r="AL33" s="90" t="s">
        <v>72</v>
      </c>
      <c r="AM33" s="90">
        <v>45199</v>
      </c>
      <c r="AN33" s="58" t="s">
        <v>177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92" customFormat="1" ht="57" customHeight="1">
      <c r="A34" s="89">
        <v>7</v>
      </c>
      <c r="B34" s="52">
        <v>103</v>
      </c>
      <c r="C34" s="22" t="s">
        <v>53</v>
      </c>
      <c r="D34" s="16" t="s">
        <v>120</v>
      </c>
      <c r="E34" s="16" t="s">
        <v>182</v>
      </c>
      <c r="F34" s="89">
        <v>1</v>
      </c>
      <c r="G34" s="55" t="s">
        <v>183</v>
      </c>
      <c r="H34" s="55" t="s">
        <v>162</v>
      </c>
      <c r="I34" s="55" t="s">
        <v>163</v>
      </c>
      <c r="J34" s="89">
        <v>2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9075.1751999999997</v>
      </c>
      <c r="P34" s="54">
        <v>10890.21024</v>
      </c>
      <c r="Q34" s="54">
        <v>4900.5946100000001</v>
      </c>
      <c r="R34" s="54">
        <v>5989.6156300000002</v>
      </c>
      <c r="S34" s="23" t="s">
        <v>108</v>
      </c>
      <c r="T34" s="55" t="s">
        <v>108</v>
      </c>
      <c r="U34" s="55" t="s">
        <v>131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183</v>
      </c>
      <c r="AE34" s="11" t="s">
        <v>106</v>
      </c>
      <c r="AF34" s="11">
        <v>876</v>
      </c>
      <c r="AG34" s="11" t="s">
        <v>107</v>
      </c>
      <c r="AH34" s="11">
        <v>1</v>
      </c>
      <c r="AI34" s="10">
        <v>87000000000</v>
      </c>
      <c r="AJ34" s="93" t="s">
        <v>184</v>
      </c>
      <c r="AK34" s="90">
        <v>43951</v>
      </c>
      <c r="AL34" s="90">
        <v>43951</v>
      </c>
      <c r="AM34" s="90">
        <v>44561</v>
      </c>
      <c r="AN34" s="58" t="s">
        <v>185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92" customFormat="1" ht="49.5" customHeight="1">
      <c r="A35" s="89">
        <v>7</v>
      </c>
      <c r="B35" s="52">
        <v>104</v>
      </c>
      <c r="C35" s="22" t="s">
        <v>53</v>
      </c>
      <c r="D35" s="16" t="s">
        <v>120</v>
      </c>
      <c r="E35" s="16" t="s">
        <v>182</v>
      </c>
      <c r="F35" s="89">
        <v>1</v>
      </c>
      <c r="G35" s="55" t="s">
        <v>188</v>
      </c>
      <c r="H35" s="55" t="s">
        <v>162</v>
      </c>
      <c r="I35" s="55" t="s">
        <v>163</v>
      </c>
      <c r="J35" s="89">
        <v>2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4391.1194999999998</v>
      </c>
      <c r="P35" s="54">
        <f>O35*1.2</f>
        <v>5269.3433999999997</v>
      </c>
      <c r="Q35" s="54">
        <v>5269.3433999999997</v>
      </c>
      <c r="R35" s="23" t="s">
        <v>108</v>
      </c>
      <c r="S35" s="23" t="s">
        <v>108</v>
      </c>
      <c r="T35" s="55" t="s">
        <v>108</v>
      </c>
      <c r="U35" s="55" t="s">
        <v>131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186</v>
      </c>
      <c r="AE35" s="11" t="s">
        <v>106</v>
      </c>
      <c r="AF35" s="11">
        <v>876</v>
      </c>
      <c r="AG35" s="11" t="s">
        <v>107</v>
      </c>
      <c r="AH35" s="11">
        <v>1</v>
      </c>
      <c r="AI35" s="57">
        <v>27203819002</v>
      </c>
      <c r="AJ35" s="11" t="s">
        <v>187</v>
      </c>
      <c r="AK35" s="58" t="s">
        <v>73</v>
      </c>
      <c r="AL35" s="58" t="s">
        <v>73</v>
      </c>
      <c r="AM35" s="58" t="s">
        <v>111</v>
      </c>
      <c r="AN35" s="58" t="s">
        <v>172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92" customFormat="1" ht="49.5" customHeight="1">
      <c r="A36" s="89">
        <v>7</v>
      </c>
      <c r="B36" s="52">
        <v>105</v>
      </c>
      <c r="C36" s="22" t="s">
        <v>53</v>
      </c>
      <c r="D36" s="16" t="s">
        <v>120</v>
      </c>
      <c r="E36" s="16" t="s">
        <v>182</v>
      </c>
      <c r="F36" s="89">
        <v>1</v>
      </c>
      <c r="G36" s="55" t="s">
        <v>189</v>
      </c>
      <c r="H36" s="55" t="s">
        <v>162</v>
      </c>
      <c r="I36" s="55" t="s">
        <v>163</v>
      </c>
      <c r="J36" s="89">
        <v>2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5730.9167299999999</v>
      </c>
      <c r="P36" s="54">
        <v>6877.1000759999997</v>
      </c>
      <c r="Q36" s="54">
        <v>6877.1000759999997</v>
      </c>
      <c r="R36" s="23" t="s">
        <v>108</v>
      </c>
      <c r="S36" s="23" t="s">
        <v>108</v>
      </c>
      <c r="T36" s="55" t="s">
        <v>108</v>
      </c>
      <c r="U36" s="55" t="s">
        <v>131</v>
      </c>
      <c r="V36" s="55" t="s">
        <v>53</v>
      </c>
      <c r="W36" s="55" t="s">
        <v>110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189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27000000000</v>
      </c>
      <c r="AJ36" s="93" t="s">
        <v>190</v>
      </c>
      <c r="AK36" s="58" t="s">
        <v>73</v>
      </c>
      <c r="AL36" s="58" t="s">
        <v>73</v>
      </c>
      <c r="AM36" s="58" t="s">
        <v>111</v>
      </c>
      <c r="AN36" s="58" t="s">
        <v>172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2" customFormat="1" ht="49.5" customHeight="1">
      <c r="A37" s="89">
        <v>7</v>
      </c>
      <c r="B37" s="52">
        <v>106</v>
      </c>
      <c r="C37" s="22" t="s">
        <v>53</v>
      </c>
      <c r="D37" s="16" t="s">
        <v>120</v>
      </c>
      <c r="E37" s="16" t="s">
        <v>93</v>
      </c>
      <c r="F37" s="89">
        <v>1</v>
      </c>
      <c r="G37" s="55" t="s">
        <v>192</v>
      </c>
      <c r="H37" s="55" t="s">
        <v>121</v>
      </c>
      <c r="I37" s="55" t="s">
        <v>122</v>
      </c>
      <c r="J37" s="89">
        <v>1</v>
      </c>
      <c r="K37" s="22" t="s">
        <v>115</v>
      </c>
      <c r="L37" s="22" t="s">
        <v>58</v>
      </c>
      <c r="M37" s="22" t="s">
        <v>92</v>
      </c>
      <c r="N37" s="22" t="s">
        <v>59</v>
      </c>
      <c r="O37" s="54">
        <v>206.22623999999999</v>
      </c>
      <c r="P37" s="54">
        <v>206.22623999999999</v>
      </c>
      <c r="Q37" s="54">
        <v>168.73056</v>
      </c>
      <c r="R37" s="54">
        <f>P37-Q37</f>
        <v>37.495679999999993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114</v>
      </c>
      <c r="X37" s="25">
        <v>43921</v>
      </c>
      <c r="Y37" s="25">
        <v>43921</v>
      </c>
      <c r="Z37" s="55" t="s">
        <v>193</v>
      </c>
      <c r="AA37" s="23" t="s">
        <v>194</v>
      </c>
      <c r="AB37" s="95" t="s">
        <v>195</v>
      </c>
      <c r="AC37" s="95" t="s">
        <v>196</v>
      </c>
      <c r="AD37" s="55" t="s">
        <v>197</v>
      </c>
      <c r="AE37" s="11" t="s">
        <v>106</v>
      </c>
      <c r="AF37" s="11">
        <v>876</v>
      </c>
      <c r="AG37" s="11" t="s">
        <v>107</v>
      </c>
      <c r="AH37" s="11">
        <v>1</v>
      </c>
      <c r="AI37" s="96">
        <v>71176000000</v>
      </c>
      <c r="AJ37" s="94" t="s">
        <v>198</v>
      </c>
      <c r="AK37" s="58" t="s">
        <v>73</v>
      </c>
      <c r="AL37" s="58" t="s">
        <v>73</v>
      </c>
      <c r="AM37" s="58" t="s">
        <v>199</v>
      </c>
      <c r="AN37" s="58" t="s">
        <v>109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2" customFormat="1" ht="49.5" customHeight="1">
      <c r="A38" s="89">
        <v>7</v>
      </c>
      <c r="B38" s="52">
        <v>108</v>
      </c>
      <c r="C38" s="22" t="s">
        <v>53</v>
      </c>
      <c r="D38" s="99" t="s">
        <v>120</v>
      </c>
      <c r="E38" s="16" t="s">
        <v>93</v>
      </c>
      <c r="F38" s="105">
        <v>1</v>
      </c>
      <c r="G38" s="97" t="s">
        <v>206</v>
      </c>
      <c r="H38" s="98" t="s">
        <v>121</v>
      </c>
      <c r="I38" s="98" t="s">
        <v>122</v>
      </c>
      <c r="J38" s="105">
        <v>1</v>
      </c>
      <c r="K38" s="22" t="s">
        <v>115</v>
      </c>
      <c r="L38" s="105" t="s">
        <v>58</v>
      </c>
      <c r="M38" s="22" t="s">
        <v>92</v>
      </c>
      <c r="N38" s="22" t="s">
        <v>59</v>
      </c>
      <c r="O38" s="106">
        <v>30.38</v>
      </c>
      <c r="P38" s="100">
        <v>36.455999999999996</v>
      </c>
      <c r="Q38" s="100">
        <v>36.455999999999996</v>
      </c>
      <c r="R38" s="23" t="s">
        <v>108</v>
      </c>
      <c r="S38" s="23" t="s">
        <v>108</v>
      </c>
      <c r="T38" s="103" t="s">
        <v>108</v>
      </c>
      <c r="U38" s="97" t="s">
        <v>65</v>
      </c>
      <c r="V38" s="103" t="s">
        <v>53</v>
      </c>
      <c r="W38" s="103" t="s">
        <v>114</v>
      </c>
      <c r="X38" s="102" t="s">
        <v>73</v>
      </c>
      <c r="Y38" s="102" t="s">
        <v>73</v>
      </c>
      <c r="Z38" s="23" t="s">
        <v>205</v>
      </c>
      <c r="AA38" s="23" t="s">
        <v>201</v>
      </c>
      <c r="AB38" s="95" t="s">
        <v>203</v>
      </c>
      <c r="AC38" s="95" t="s">
        <v>204</v>
      </c>
      <c r="AD38" s="103" t="s">
        <v>206</v>
      </c>
      <c r="AE38" s="101" t="s">
        <v>106</v>
      </c>
      <c r="AF38" s="101">
        <v>876</v>
      </c>
      <c r="AG38" s="101" t="s">
        <v>107</v>
      </c>
      <c r="AH38" s="101">
        <v>1</v>
      </c>
      <c r="AI38" s="104">
        <v>40270000000</v>
      </c>
      <c r="AJ38" s="101" t="s">
        <v>202</v>
      </c>
      <c r="AK38" s="102" t="s">
        <v>73</v>
      </c>
      <c r="AL38" s="102" t="s">
        <v>73</v>
      </c>
      <c r="AM38" s="102" t="s">
        <v>75</v>
      </c>
      <c r="AN38" s="102" t="s">
        <v>172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2" customFormat="1" ht="49.5" customHeight="1">
      <c r="A39" s="89">
        <v>7</v>
      </c>
      <c r="B39" s="52">
        <v>109</v>
      </c>
      <c r="C39" s="22" t="s">
        <v>53</v>
      </c>
      <c r="D39" s="16" t="s">
        <v>120</v>
      </c>
      <c r="E39" s="16" t="s">
        <v>182</v>
      </c>
      <c r="F39" s="89">
        <v>1</v>
      </c>
      <c r="G39" s="55" t="s">
        <v>207</v>
      </c>
      <c r="H39" s="55" t="s">
        <v>162</v>
      </c>
      <c r="I39" s="55" t="s">
        <v>163</v>
      </c>
      <c r="J39" s="89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4285.9254000000001</v>
      </c>
      <c r="P39" s="54">
        <f>O39*1.2</f>
        <v>5143.1104800000003</v>
      </c>
      <c r="Q39" s="54">
        <v>5143.1104800000003</v>
      </c>
      <c r="R39" s="23" t="s">
        <v>108</v>
      </c>
      <c r="S39" s="23" t="s">
        <v>108</v>
      </c>
      <c r="T39" s="55" t="s">
        <v>108</v>
      </c>
      <c r="U39" s="55" t="s">
        <v>96</v>
      </c>
      <c r="V39" s="55" t="s">
        <v>53</v>
      </c>
      <c r="W39" s="55" t="s">
        <v>110</v>
      </c>
      <c r="X39" s="25">
        <v>43951</v>
      </c>
      <c r="Y39" s="25">
        <v>43981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103" t="s">
        <v>207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27230000000</v>
      </c>
      <c r="AJ39" s="11" t="s">
        <v>200</v>
      </c>
      <c r="AK39" s="58" t="s">
        <v>208</v>
      </c>
      <c r="AL39" s="102" t="s">
        <v>208</v>
      </c>
      <c r="AM39" s="58" t="s">
        <v>111</v>
      </c>
      <c r="AN39" s="58" t="s">
        <v>172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2" customFormat="1" ht="49.5" customHeight="1">
      <c r="A40" s="89">
        <v>7</v>
      </c>
      <c r="B40" s="89">
        <v>111</v>
      </c>
      <c r="C40" s="22" t="s">
        <v>53</v>
      </c>
      <c r="D40" s="116" t="s">
        <v>125</v>
      </c>
      <c r="E40" s="16" t="s">
        <v>126</v>
      </c>
      <c r="F40" s="89">
        <v>1</v>
      </c>
      <c r="G40" s="53" t="s">
        <v>214</v>
      </c>
      <c r="H40" s="117" t="s">
        <v>215</v>
      </c>
      <c r="I40" s="117" t="s">
        <v>216</v>
      </c>
      <c r="J40" s="16">
        <v>1</v>
      </c>
      <c r="K40" s="22" t="s">
        <v>108</v>
      </c>
      <c r="L40" s="22" t="s">
        <v>58</v>
      </c>
      <c r="M40" s="22" t="s">
        <v>92</v>
      </c>
      <c r="N40" s="22" t="s">
        <v>59</v>
      </c>
      <c r="O40" s="113">
        <v>3601.54234</v>
      </c>
      <c r="P40" s="113">
        <f>O40*1.2</f>
        <v>4321.8508080000001</v>
      </c>
      <c r="Q40" s="54">
        <f>P40</f>
        <v>4321.8508080000001</v>
      </c>
      <c r="R40" s="23" t="s">
        <v>108</v>
      </c>
      <c r="S40" s="23" t="s">
        <v>108</v>
      </c>
      <c r="T40" s="23" t="s">
        <v>108</v>
      </c>
      <c r="U40" s="5" t="s">
        <v>65</v>
      </c>
      <c r="V40" s="103" t="s">
        <v>53</v>
      </c>
      <c r="W40" s="103" t="s">
        <v>114</v>
      </c>
      <c r="X40" s="25">
        <v>43982</v>
      </c>
      <c r="Y40" s="25">
        <v>43982</v>
      </c>
      <c r="Z40" s="118" t="s">
        <v>178</v>
      </c>
      <c r="AA40" s="118" t="s">
        <v>217</v>
      </c>
      <c r="AB40" s="118">
        <v>7202112366</v>
      </c>
      <c r="AC40" s="118">
        <v>720301001</v>
      </c>
      <c r="AD40" s="53" t="s">
        <v>214</v>
      </c>
      <c r="AE40" s="101" t="s">
        <v>106</v>
      </c>
      <c r="AF40" s="101">
        <v>876</v>
      </c>
      <c r="AG40" s="101" t="s">
        <v>107</v>
      </c>
      <c r="AH40" s="101">
        <v>1</v>
      </c>
      <c r="AI40" s="119">
        <v>71160000000</v>
      </c>
      <c r="AJ40" s="120" t="s">
        <v>218</v>
      </c>
      <c r="AK40" s="102" t="s">
        <v>69</v>
      </c>
      <c r="AL40" s="102" t="s">
        <v>69</v>
      </c>
      <c r="AM40" s="102" t="s">
        <v>69</v>
      </c>
      <c r="AN40" s="102">
        <v>2020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</row>
    <row r="41" spans="1:88" s="92" customFormat="1" ht="49.5" customHeight="1">
      <c r="A41" s="89">
        <v>7</v>
      </c>
      <c r="B41" s="89">
        <v>112</v>
      </c>
      <c r="C41" s="22" t="s">
        <v>53</v>
      </c>
      <c r="D41" s="116" t="s">
        <v>220</v>
      </c>
      <c r="E41" s="16" t="s">
        <v>95</v>
      </c>
      <c r="F41" s="89">
        <v>1</v>
      </c>
      <c r="G41" s="53" t="s">
        <v>225</v>
      </c>
      <c r="H41" s="117" t="s">
        <v>175</v>
      </c>
      <c r="I41" s="117" t="s">
        <v>175</v>
      </c>
      <c r="J41" s="16">
        <v>1</v>
      </c>
      <c r="K41" s="22" t="s">
        <v>221</v>
      </c>
      <c r="L41" s="22" t="s">
        <v>58</v>
      </c>
      <c r="M41" s="22" t="s">
        <v>92</v>
      </c>
      <c r="N41" s="22" t="s">
        <v>59</v>
      </c>
      <c r="O41" s="113">
        <v>183.09</v>
      </c>
      <c r="P41" s="113">
        <v>183.09</v>
      </c>
      <c r="Q41" s="113">
        <v>183.09</v>
      </c>
      <c r="R41" s="23" t="s">
        <v>108</v>
      </c>
      <c r="S41" s="23" t="s">
        <v>108</v>
      </c>
      <c r="T41" s="23" t="s">
        <v>108</v>
      </c>
      <c r="U41" s="5" t="s">
        <v>131</v>
      </c>
      <c r="V41" s="103" t="s">
        <v>53</v>
      </c>
      <c r="W41" s="103" t="s">
        <v>110</v>
      </c>
      <c r="X41" s="25">
        <v>44043</v>
      </c>
      <c r="Y41" s="25">
        <v>44074</v>
      </c>
      <c r="Z41" s="17" t="s">
        <v>108</v>
      </c>
      <c r="AA41" s="17" t="s">
        <v>108</v>
      </c>
      <c r="AB41" s="17" t="s">
        <v>108</v>
      </c>
      <c r="AC41" s="17" t="s">
        <v>108</v>
      </c>
      <c r="AD41" s="53" t="s">
        <v>231</v>
      </c>
      <c r="AE41" s="101" t="s">
        <v>106</v>
      </c>
      <c r="AF41" s="101">
        <v>876</v>
      </c>
      <c r="AG41" s="101" t="s">
        <v>222</v>
      </c>
      <c r="AH41" s="101" t="s">
        <v>223</v>
      </c>
      <c r="AI41" s="119">
        <v>45286555000</v>
      </c>
      <c r="AJ41" s="120" t="s">
        <v>71</v>
      </c>
      <c r="AK41" s="12">
        <v>44074</v>
      </c>
      <c r="AL41" s="12">
        <v>44074</v>
      </c>
      <c r="AM41" s="12">
        <v>44439</v>
      </c>
      <c r="AN41" s="102" t="s">
        <v>224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1:88" s="92" customFormat="1" ht="49.5" customHeight="1">
      <c r="A42" s="89">
        <v>7</v>
      </c>
      <c r="B42" s="89">
        <v>113</v>
      </c>
      <c r="C42" s="22" t="s">
        <v>53</v>
      </c>
      <c r="D42" s="116" t="s">
        <v>220</v>
      </c>
      <c r="E42" s="16" t="s">
        <v>95</v>
      </c>
      <c r="F42" s="89">
        <v>1</v>
      </c>
      <c r="G42" s="53" t="s">
        <v>230</v>
      </c>
      <c r="H42" s="117" t="s">
        <v>175</v>
      </c>
      <c r="I42" s="117" t="s">
        <v>175</v>
      </c>
      <c r="J42" s="89">
        <v>1</v>
      </c>
      <c r="K42" s="89"/>
      <c r="L42" s="22" t="s">
        <v>58</v>
      </c>
      <c r="M42" s="22" t="s">
        <v>92</v>
      </c>
      <c r="N42" s="22" t="s">
        <v>59</v>
      </c>
      <c r="O42" s="113">
        <v>4855.1819999999998</v>
      </c>
      <c r="P42" s="113">
        <v>4855.1819999999998</v>
      </c>
      <c r="Q42" s="113">
        <v>2693.3049999999998</v>
      </c>
      <c r="R42" s="113">
        <f>P42-Q42</f>
        <v>2161.877</v>
      </c>
      <c r="S42" s="23" t="s">
        <v>108</v>
      </c>
      <c r="T42" s="23" t="s">
        <v>108</v>
      </c>
      <c r="U42" s="5" t="s">
        <v>131</v>
      </c>
      <c r="V42" s="103" t="s">
        <v>53</v>
      </c>
      <c r="W42" s="103" t="s">
        <v>110</v>
      </c>
      <c r="X42" s="25">
        <v>44074</v>
      </c>
      <c r="Y42" s="25">
        <v>44104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53" t="s">
        <v>230</v>
      </c>
      <c r="AE42" s="101" t="s">
        <v>106</v>
      </c>
      <c r="AF42" s="101">
        <v>876</v>
      </c>
      <c r="AG42" s="101" t="s">
        <v>222</v>
      </c>
      <c r="AH42" s="101" t="s">
        <v>223</v>
      </c>
      <c r="AI42" s="119">
        <v>45286555000</v>
      </c>
      <c r="AJ42" s="120" t="s">
        <v>71</v>
      </c>
      <c r="AK42" s="135">
        <v>44134</v>
      </c>
      <c r="AL42" s="135">
        <v>44134</v>
      </c>
      <c r="AM42" s="135">
        <v>44499</v>
      </c>
      <c r="AN42" s="102" t="s">
        <v>224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</row>
    <row r="43" spans="1:88" s="92" customFormat="1" ht="87" customHeight="1">
      <c r="A43" s="89">
        <v>7</v>
      </c>
      <c r="B43" s="89">
        <v>114</v>
      </c>
      <c r="C43" s="22" t="s">
        <v>53</v>
      </c>
      <c r="D43" s="103" t="s">
        <v>102</v>
      </c>
      <c r="E43" s="22" t="s">
        <v>93</v>
      </c>
      <c r="F43" s="22">
        <v>1</v>
      </c>
      <c r="G43" s="101" t="s">
        <v>159</v>
      </c>
      <c r="H43" s="101" t="s">
        <v>94</v>
      </c>
      <c r="I43" s="101" t="s">
        <v>94</v>
      </c>
      <c r="J43" s="20">
        <v>1</v>
      </c>
      <c r="K43" s="22" t="s">
        <v>115</v>
      </c>
      <c r="L43" s="22" t="s">
        <v>58</v>
      </c>
      <c r="M43" s="22" t="s">
        <v>92</v>
      </c>
      <c r="N43" s="22" t="s">
        <v>59</v>
      </c>
      <c r="O43" s="113">
        <v>227.0317</v>
      </c>
      <c r="P43" s="113">
        <v>272.43804</v>
      </c>
      <c r="Q43" s="113">
        <v>204.32853</v>
      </c>
      <c r="R43" s="113">
        <v>68.10951</v>
      </c>
      <c r="S43" s="23" t="s">
        <v>108</v>
      </c>
      <c r="T43" s="23" t="s">
        <v>108</v>
      </c>
      <c r="U43" s="5" t="s">
        <v>65</v>
      </c>
      <c r="V43" s="103" t="s">
        <v>53</v>
      </c>
      <c r="W43" s="103" t="s">
        <v>114</v>
      </c>
      <c r="X43" s="25">
        <v>44135</v>
      </c>
      <c r="Y43" s="25">
        <v>44135</v>
      </c>
      <c r="Z43" s="118" t="s">
        <v>113</v>
      </c>
      <c r="AA43" s="97" t="s">
        <v>235</v>
      </c>
      <c r="AB43" s="118">
        <v>7716918718</v>
      </c>
      <c r="AC43" s="118">
        <v>772801001</v>
      </c>
      <c r="AD43" s="101" t="s">
        <v>159</v>
      </c>
      <c r="AE43" s="101" t="s">
        <v>106</v>
      </c>
      <c r="AF43" s="101">
        <v>876</v>
      </c>
      <c r="AG43" s="101" t="s">
        <v>222</v>
      </c>
      <c r="AH43" s="101" t="s">
        <v>223</v>
      </c>
      <c r="AI43" s="119">
        <v>45286555000</v>
      </c>
      <c r="AJ43" s="120" t="s">
        <v>71</v>
      </c>
      <c r="AK43" s="135">
        <v>44135</v>
      </c>
      <c r="AL43" s="135">
        <v>44135</v>
      </c>
      <c r="AM43" s="102" t="s">
        <v>227</v>
      </c>
      <c r="AN43" s="102" t="s">
        <v>224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>
      <c r="A44" s="79" t="s">
        <v>141</v>
      </c>
      <c r="B44" s="80"/>
      <c r="C44" s="81"/>
      <c r="D44" s="81"/>
      <c r="E44" s="82"/>
      <c r="F44" s="83"/>
      <c r="G44" s="81"/>
      <c r="H44" s="81"/>
      <c r="I44" s="81"/>
      <c r="J44" s="81"/>
      <c r="K44" s="84"/>
      <c r="L44" s="85"/>
      <c r="M44" s="85"/>
      <c r="N44" s="81"/>
      <c r="O44" s="81"/>
      <c r="P44" s="86"/>
      <c r="Q44" s="81"/>
      <c r="R44" s="81"/>
      <c r="S44" s="81"/>
      <c r="T44" s="81"/>
      <c r="U44" s="81"/>
      <c r="V44" s="86"/>
      <c r="W44" s="81"/>
      <c r="X44" s="87"/>
      <c r="Y44" s="81"/>
      <c r="Z44" s="81"/>
      <c r="AA44" s="81"/>
      <c r="AB44" s="86"/>
      <c r="AC44" s="81"/>
      <c r="AD44" s="81"/>
      <c r="AE44" s="81"/>
      <c r="AF44" s="81"/>
      <c r="AG44" s="81"/>
      <c r="AH44" s="86"/>
      <c r="AI44" s="81"/>
      <c r="AJ44" s="81"/>
      <c r="AK44" s="81"/>
      <c r="AL44" s="81"/>
      <c r="AM44" s="81"/>
      <c r="AN44" s="86"/>
      <c r="AO44" s="81"/>
      <c r="AP44" s="81"/>
      <c r="AQ44" s="81"/>
      <c r="AR44" s="81"/>
      <c r="AS44" s="81"/>
      <c r="AT44" s="86"/>
      <c r="AU44" s="81"/>
      <c r="AV44" s="81"/>
      <c r="AW44" s="81"/>
      <c r="AX44" s="88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</row>
    <row r="45" spans="1:88" s="60" customFormat="1" ht="102">
      <c r="A45" s="16">
        <v>4</v>
      </c>
      <c r="B45" s="52">
        <v>88</v>
      </c>
      <c r="C45" s="22" t="s">
        <v>53</v>
      </c>
      <c r="D45" s="53" t="s">
        <v>54</v>
      </c>
      <c r="E45" s="16" t="s">
        <v>55</v>
      </c>
      <c r="F45" s="22">
        <v>1</v>
      </c>
      <c r="G45" s="55" t="s">
        <v>191</v>
      </c>
      <c r="H45" s="11" t="s">
        <v>57</v>
      </c>
      <c r="I45" s="11" t="s">
        <v>57</v>
      </c>
      <c r="J45" s="16">
        <v>2</v>
      </c>
      <c r="K45" s="22" t="s">
        <v>108</v>
      </c>
      <c r="L45" s="22" t="s">
        <v>58</v>
      </c>
      <c r="M45" s="22" t="s">
        <v>92</v>
      </c>
      <c r="N45" s="22" t="s">
        <v>59</v>
      </c>
      <c r="O45" s="23">
        <v>0</v>
      </c>
      <c r="P45" s="23">
        <f>O45*1.2</f>
        <v>0</v>
      </c>
      <c r="Q45" s="23">
        <f>P45*(12-3)/12</f>
        <v>0</v>
      </c>
      <c r="R45" s="23">
        <f>P45-Q45</f>
        <v>0</v>
      </c>
      <c r="S45" s="23" t="s">
        <v>108</v>
      </c>
      <c r="T45" s="23" t="s">
        <v>108</v>
      </c>
      <c r="U45" s="55" t="s">
        <v>116</v>
      </c>
      <c r="V45" s="55" t="s">
        <v>53</v>
      </c>
      <c r="W45" s="55" t="s">
        <v>110</v>
      </c>
      <c r="X45" s="25">
        <v>44255</v>
      </c>
      <c r="Y45" s="25">
        <v>44286</v>
      </c>
      <c r="Z45" s="23" t="s">
        <v>108</v>
      </c>
      <c r="AA45" s="23" t="s">
        <v>108</v>
      </c>
      <c r="AB45" s="23" t="s">
        <v>108</v>
      </c>
      <c r="AC45" s="23" t="s">
        <v>108</v>
      </c>
      <c r="AD45" s="55" t="s">
        <v>56</v>
      </c>
      <c r="AE45" s="11" t="s">
        <v>106</v>
      </c>
      <c r="AF45" s="11">
        <v>876</v>
      </c>
      <c r="AG45" s="11" t="s">
        <v>107</v>
      </c>
      <c r="AH45" s="11">
        <v>1</v>
      </c>
      <c r="AI45" s="57">
        <v>45000000000</v>
      </c>
      <c r="AJ45" s="53" t="s">
        <v>71</v>
      </c>
      <c r="AK45" s="58" t="s">
        <v>74</v>
      </c>
      <c r="AL45" s="58" t="s">
        <v>87</v>
      </c>
      <c r="AM45" s="58" t="s">
        <v>142</v>
      </c>
      <c r="AN45" s="58" t="s">
        <v>143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</row>
    <row r="46" spans="1:88" s="60" customFormat="1" ht="51">
      <c r="A46" s="22">
        <v>7</v>
      </c>
      <c r="B46" s="22">
        <v>89</v>
      </c>
      <c r="C46" s="22" t="s">
        <v>53</v>
      </c>
      <c r="D46" s="55" t="s">
        <v>102</v>
      </c>
      <c r="E46" s="22" t="s">
        <v>88</v>
      </c>
      <c r="F46" s="22">
        <v>1</v>
      </c>
      <c r="G46" s="11" t="s">
        <v>89</v>
      </c>
      <c r="H46" s="11" t="s">
        <v>90</v>
      </c>
      <c r="I46" s="11" t="s">
        <v>91</v>
      </c>
      <c r="J46" s="20">
        <v>2</v>
      </c>
      <c r="K46" s="22" t="s">
        <v>108</v>
      </c>
      <c r="L46" s="22" t="s">
        <v>58</v>
      </c>
      <c r="M46" s="22" t="s">
        <v>92</v>
      </c>
      <c r="N46" s="22" t="s">
        <v>59</v>
      </c>
      <c r="O46" s="61">
        <v>0</v>
      </c>
      <c r="P46" s="61">
        <f>O46*1.2</f>
        <v>0</v>
      </c>
      <c r="Q46" s="23">
        <f t="shared" ref="Q46" si="5">P46*(12-5)/12</f>
        <v>0</v>
      </c>
      <c r="R46" s="23">
        <f t="shared" ref="R46:R47" si="6">P46-Q46</f>
        <v>0</v>
      </c>
      <c r="S46" s="23" t="s">
        <v>108</v>
      </c>
      <c r="T46" s="23" t="s">
        <v>108</v>
      </c>
      <c r="U46" s="55" t="s">
        <v>116</v>
      </c>
      <c r="V46" s="55" t="s">
        <v>53</v>
      </c>
      <c r="W46" s="55" t="s">
        <v>110</v>
      </c>
      <c r="X46" s="56" t="s">
        <v>87</v>
      </c>
      <c r="Y46" s="56" t="s">
        <v>85</v>
      </c>
      <c r="Z46" s="23" t="s">
        <v>108</v>
      </c>
      <c r="AA46" s="23" t="s">
        <v>108</v>
      </c>
      <c r="AB46" s="23" t="s">
        <v>108</v>
      </c>
      <c r="AC46" s="23" t="s">
        <v>108</v>
      </c>
      <c r="AD46" s="11" t="s">
        <v>89</v>
      </c>
      <c r="AE46" s="11" t="s">
        <v>106</v>
      </c>
      <c r="AF46" s="11">
        <v>876</v>
      </c>
      <c r="AG46" s="11" t="s">
        <v>107</v>
      </c>
      <c r="AH46" s="11">
        <v>1</v>
      </c>
      <c r="AI46" s="57">
        <v>45000000000</v>
      </c>
      <c r="AJ46" s="11" t="s">
        <v>71</v>
      </c>
      <c r="AK46" s="56" t="s">
        <v>85</v>
      </c>
      <c r="AL46" s="56" t="s">
        <v>85</v>
      </c>
      <c r="AM46" s="56" t="s">
        <v>144</v>
      </c>
      <c r="AN46" s="58" t="s">
        <v>143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60" customFormat="1" ht="51">
      <c r="A47" s="22">
        <v>7</v>
      </c>
      <c r="B47" s="22">
        <v>90</v>
      </c>
      <c r="C47" s="22" t="s">
        <v>53</v>
      </c>
      <c r="D47" s="55" t="s">
        <v>102</v>
      </c>
      <c r="E47" s="22" t="s">
        <v>95</v>
      </c>
      <c r="F47" s="22">
        <v>1</v>
      </c>
      <c r="G47" s="11" t="s">
        <v>100</v>
      </c>
      <c r="H47" s="11" t="s">
        <v>101</v>
      </c>
      <c r="I47" s="11" t="s">
        <v>118</v>
      </c>
      <c r="J47" s="20">
        <v>2</v>
      </c>
      <c r="K47" s="22" t="s">
        <v>108</v>
      </c>
      <c r="L47" s="22" t="s">
        <v>58</v>
      </c>
      <c r="M47" s="22" t="s">
        <v>92</v>
      </c>
      <c r="N47" s="22" t="s">
        <v>59</v>
      </c>
      <c r="O47" s="61">
        <v>0</v>
      </c>
      <c r="P47" s="61">
        <f t="shared" ref="P47:P48" si="7">O47*1.2</f>
        <v>0</v>
      </c>
      <c r="Q47" s="23">
        <f t="shared" ref="Q47" si="8">P47*(12-3)/12</f>
        <v>0</v>
      </c>
      <c r="R47" s="23">
        <f t="shared" si="6"/>
        <v>0</v>
      </c>
      <c r="S47" s="23" t="s">
        <v>108</v>
      </c>
      <c r="T47" s="23" t="s">
        <v>108</v>
      </c>
      <c r="U47" s="55" t="s">
        <v>116</v>
      </c>
      <c r="V47" s="55" t="s">
        <v>53</v>
      </c>
      <c r="W47" s="55" t="s">
        <v>110</v>
      </c>
      <c r="X47" s="24">
        <v>44286</v>
      </c>
      <c r="Y47" s="56" t="s">
        <v>87</v>
      </c>
      <c r="Z47" s="23" t="s">
        <v>108</v>
      </c>
      <c r="AA47" s="23" t="s">
        <v>108</v>
      </c>
      <c r="AB47" s="23" t="s">
        <v>108</v>
      </c>
      <c r="AC47" s="23" t="s">
        <v>108</v>
      </c>
      <c r="AD47" s="11" t="s">
        <v>100</v>
      </c>
      <c r="AE47" s="11" t="s">
        <v>106</v>
      </c>
      <c r="AF47" s="11">
        <v>876</v>
      </c>
      <c r="AG47" s="11" t="s">
        <v>107</v>
      </c>
      <c r="AH47" s="11">
        <v>1</v>
      </c>
      <c r="AI47" s="57">
        <v>45000000000</v>
      </c>
      <c r="AJ47" s="11" t="s">
        <v>71</v>
      </c>
      <c r="AK47" s="56" t="s">
        <v>87</v>
      </c>
      <c r="AL47" s="56" t="s">
        <v>87</v>
      </c>
      <c r="AM47" s="56" t="s">
        <v>145</v>
      </c>
      <c r="AN47" s="58" t="s">
        <v>143</v>
      </c>
      <c r="AO47" s="23" t="s">
        <v>108</v>
      </c>
      <c r="AP47" s="23" t="s">
        <v>108</v>
      </c>
      <c r="AQ47" s="23" t="s">
        <v>108</v>
      </c>
      <c r="AR47" s="23" t="s">
        <v>108</v>
      </c>
      <c r="AS47" s="23" t="s">
        <v>108</v>
      </c>
      <c r="AT47" s="23" t="s">
        <v>108</v>
      </c>
      <c r="AU47" s="23" t="s">
        <v>108</v>
      </c>
      <c r="AV47" s="23" t="s">
        <v>108</v>
      </c>
      <c r="AW47" s="23" t="s">
        <v>108</v>
      </c>
      <c r="AX47" s="23" t="s">
        <v>108</v>
      </c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60" customFormat="1" ht="51">
      <c r="A48" s="22">
        <v>7</v>
      </c>
      <c r="B48" s="22">
        <v>91</v>
      </c>
      <c r="C48" s="22" t="s">
        <v>53</v>
      </c>
      <c r="D48" s="55" t="s">
        <v>102</v>
      </c>
      <c r="E48" s="22" t="s">
        <v>95</v>
      </c>
      <c r="F48" s="22">
        <v>1</v>
      </c>
      <c r="G48" s="11" t="s">
        <v>98</v>
      </c>
      <c r="H48" s="11" t="s">
        <v>99</v>
      </c>
      <c r="I48" s="11" t="s">
        <v>99</v>
      </c>
      <c r="J48" s="20">
        <v>2</v>
      </c>
      <c r="K48" s="22" t="s">
        <v>108</v>
      </c>
      <c r="L48" s="22" t="s">
        <v>58</v>
      </c>
      <c r="M48" s="22" t="s">
        <v>92</v>
      </c>
      <c r="N48" s="22" t="s">
        <v>59</v>
      </c>
      <c r="O48" s="61">
        <v>0</v>
      </c>
      <c r="P48" s="61">
        <f t="shared" si="7"/>
        <v>0</v>
      </c>
      <c r="Q48" s="23" t="s">
        <v>108</v>
      </c>
      <c r="R48" s="23">
        <v>0</v>
      </c>
      <c r="S48" s="23" t="s">
        <v>108</v>
      </c>
      <c r="T48" s="23" t="s">
        <v>108</v>
      </c>
      <c r="U48" s="55" t="s">
        <v>116</v>
      </c>
      <c r="V48" s="55" t="s">
        <v>53</v>
      </c>
      <c r="W48" s="55" t="s">
        <v>110</v>
      </c>
      <c r="X48" s="56" t="s">
        <v>76</v>
      </c>
      <c r="Y48" s="56" t="s">
        <v>117</v>
      </c>
      <c r="Z48" s="23" t="s">
        <v>108</v>
      </c>
      <c r="AA48" s="23" t="s">
        <v>108</v>
      </c>
      <c r="AB48" s="23" t="s">
        <v>108</v>
      </c>
      <c r="AC48" s="23" t="s">
        <v>108</v>
      </c>
      <c r="AD48" s="11" t="s">
        <v>98</v>
      </c>
      <c r="AE48" s="11" t="s">
        <v>106</v>
      </c>
      <c r="AF48" s="11">
        <v>876</v>
      </c>
      <c r="AG48" s="11" t="s">
        <v>107</v>
      </c>
      <c r="AH48" s="11">
        <v>1</v>
      </c>
      <c r="AI48" s="57">
        <v>45000000000</v>
      </c>
      <c r="AJ48" s="11" t="s">
        <v>71</v>
      </c>
      <c r="AK48" s="56" t="s">
        <v>117</v>
      </c>
      <c r="AL48" s="56" t="s">
        <v>117</v>
      </c>
      <c r="AM48" s="56" t="s">
        <v>146</v>
      </c>
      <c r="AN48" s="58" t="s">
        <v>143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>
      <c r="A49" s="41" t="s">
        <v>147</v>
      </c>
      <c r="B49" s="51"/>
      <c r="C49" s="42"/>
      <c r="D49" s="42"/>
      <c r="E49" s="43"/>
      <c r="F49" s="44"/>
      <c r="G49" s="42"/>
      <c r="H49" s="42"/>
      <c r="I49" s="42"/>
      <c r="J49" s="42"/>
      <c r="K49" s="45"/>
      <c r="L49" s="46"/>
      <c r="M49" s="46"/>
      <c r="N49" s="42"/>
      <c r="O49" s="42"/>
      <c r="P49" s="47"/>
      <c r="Q49" s="42"/>
      <c r="R49" s="42"/>
      <c r="S49" s="42"/>
      <c r="T49" s="42"/>
      <c r="U49" s="42"/>
      <c r="V49" s="47"/>
      <c r="W49" s="42"/>
      <c r="X49" s="66"/>
      <c r="Y49" s="42"/>
      <c r="Z49" s="42"/>
      <c r="AA49" s="42"/>
      <c r="AB49" s="47"/>
      <c r="AC49" s="42"/>
      <c r="AD49" s="42"/>
      <c r="AE49" s="42"/>
      <c r="AF49" s="42"/>
      <c r="AG49" s="42"/>
      <c r="AH49" s="47"/>
      <c r="AI49" s="42"/>
      <c r="AJ49" s="42"/>
      <c r="AK49" s="42"/>
      <c r="AL49" s="42"/>
      <c r="AM49" s="42"/>
      <c r="AN49" s="47"/>
      <c r="AO49" s="42"/>
      <c r="AP49" s="42"/>
      <c r="AQ49" s="42"/>
      <c r="AR49" s="42"/>
      <c r="AS49" s="42"/>
      <c r="AT49" s="47"/>
      <c r="AU49" s="42"/>
      <c r="AV49" s="42"/>
      <c r="AW49" s="42"/>
      <c r="AX49" s="48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60" customFormat="1" ht="102">
      <c r="A50" s="16">
        <v>4</v>
      </c>
      <c r="B50" s="52">
        <v>92</v>
      </c>
      <c r="C50" s="22" t="s">
        <v>53</v>
      </c>
      <c r="D50" s="53" t="s">
        <v>54</v>
      </c>
      <c r="E50" s="16" t="s">
        <v>55</v>
      </c>
      <c r="F50" s="22">
        <v>1</v>
      </c>
      <c r="G50" s="55" t="s">
        <v>191</v>
      </c>
      <c r="H50" s="11" t="s">
        <v>57</v>
      </c>
      <c r="I50" s="11" t="s">
        <v>57</v>
      </c>
      <c r="J50" s="16">
        <v>2</v>
      </c>
      <c r="K50" s="22" t="s">
        <v>108</v>
      </c>
      <c r="L50" s="22" t="s">
        <v>58</v>
      </c>
      <c r="M50" s="22" t="s">
        <v>92</v>
      </c>
      <c r="N50" s="22" t="s">
        <v>59</v>
      </c>
      <c r="O50" s="23">
        <v>0</v>
      </c>
      <c r="P50" s="23">
        <f>O50*1.2</f>
        <v>0</v>
      </c>
      <c r="Q50" s="23">
        <f>P50*(12-3)/12</f>
        <v>0</v>
      </c>
      <c r="R50" s="23">
        <f>P50-Q50</f>
        <v>0</v>
      </c>
      <c r="S50" s="23" t="s">
        <v>108</v>
      </c>
      <c r="T50" s="23" t="s">
        <v>108</v>
      </c>
      <c r="U50" s="55" t="s">
        <v>116</v>
      </c>
      <c r="V50" s="55" t="s">
        <v>53</v>
      </c>
      <c r="W50" s="55" t="s">
        <v>110</v>
      </c>
      <c r="X50" s="25">
        <v>44620</v>
      </c>
      <c r="Y50" s="25">
        <v>44651</v>
      </c>
      <c r="Z50" s="23" t="s">
        <v>108</v>
      </c>
      <c r="AA50" s="23" t="s">
        <v>108</v>
      </c>
      <c r="AB50" s="23" t="s">
        <v>108</v>
      </c>
      <c r="AC50" s="23" t="s">
        <v>108</v>
      </c>
      <c r="AD50" s="55" t="s">
        <v>56</v>
      </c>
      <c r="AE50" s="11" t="s">
        <v>106</v>
      </c>
      <c r="AF50" s="11">
        <v>876</v>
      </c>
      <c r="AG50" s="11" t="s">
        <v>107</v>
      </c>
      <c r="AH50" s="11">
        <v>1</v>
      </c>
      <c r="AI50" s="57">
        <v>45000000000</v>
      </c>
      <c r="AJ50" s="53" t="s">
        <v>71</v>
      </c>
      <c r="AK50" s="58" t="s">
        <v>142</v>
      </c>
      <c r="AL50" s="58" t="s">
        <v>145</v>
      </c>
      <c r="AM50" s="58" t="s">
        <v>148</v>
      </c>
      <c r="AN50" s="58" t="s">
        <v>149</v>
      </c>
      <c r="AO50" s="23" t="s">
        <v>108</v>
      </c>
      <c r="AP50" s="23" t="s">
        <v>108</v>
      </c>
      <c r="AQ50" s="23" t="s">
        <v>108</v>
      </c>
      <c r="AR50" s="23" t="s">
        <v>108</v>
      </c>
      <c r="AS50" s="23" t="s">
        <v>108</v>
      </c>
      <c r="AT50" s="23" t="s">
        <v>108</v>
      </c>
      <c r="AU50" s="23" t="s">
        <v>108</v>
      </c>
      <c r="AV50" s="23" t="s">
        <v>108</v>
      </c>
      <c r="AW50" s="23" t="s">
        <v>108</v>
      </c>
      <c r="AX50" s="23" t="s">
        <v>108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51">
      <c r="A51" s="22">
        <v>7</v>
      </c>
      <c r="B51" s="22">
        <v>93</v>
      </c>
      <c r="C51" s="22" t="s">
        <v>53</v>
      </c>
      <c r="D51" s="55" t="s">
        <v>102</v>
      </c>
      <c r="E51" s="22" t="s">
        <v>88</v>
      </c>
      <c r="F51" s="22">
        <v>1</v>
      </c>
      <c r="G51" s="11" t="s">
        <v>89</v>
      </c>
      <c r="H51" s="11" t="s">
        <v>90</v>
      </c>
      <c r="I51" s="11" t="s">
        <v>91</v>
      </c>
      <c r="J51" s="20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61">
        <v>0</v>
      </c>
      <c r="P51" s="61">
        <f>O51*1.2</f>
        <v>0</v>
      </c>
      <c r="Q51" s="23">
        <f t="shared" ref="Q51" si="9">P51*(12-5)/12</f>
        <v>0</v>
      </c>
      <c r="R51" s="23">
        <f>P51-Q51</f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56" t="s">
        <v>145</v>
      </c>
      <c r="Y51" s="56" t="s">
        <v>144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11" t="s">
        <v>89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11" t="s">
        <v>71</v>
      </c>
      <c r="AK51" s="56" t="s">
        <v>144</v>
      </c>
      <c r="AL51" s="56" t="s">
        <v>144</v>
      </c>
      <c r="AM51" s="56" t="s">
        <v>150</v>
      </c>
      <c r="AN51" s="58" t="s">
        <v>149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</row>
    <row r="52" spans="1:88" s="60" customFormat="1" ht="51">
      <c r="A52" s="22">
        <v>7</v>
      </c>
      <c r="B52" s="22">
        <v>94</v>
      </c>
      <c r="C52" s="22" t="s">
        <v>53</v>
      </c>
      <c r="D52" s="55" t="s">
        <v>102</v>
      </c>
      <c r="E52" s="22" t="s">
        <v>95</v>
      </c>
      <c r="F52" s="22">
        <v>1</v>
      </c>
      <c r="G52" s="11" t="s">
        <v>100</v>
      </c>
      <c r="H52" s="11" t="s">
        <v>101</v>
      </c>
      <c r="I52" s="11" t="s">
        <v>118</v>
      </c>
      <c r="J52" s="20">
        <v>2</v>
      </c>
      <c r="K52" s="22" t="s">
        <v>108</v>
      </c>
      <c r="L52" s="22" t="s">
        <v>58</v>
      </c>
      <c r="M52" s="22" t="s">
        <v>92</v>
      </c>
      <c r="N52" s="22" t="s">
        <v>59</v>
      </c>
      <c r="O52" s="61">
        <v>0</v>
      </c>
      <c r="P52" s="61">
        <f t="shared" ref="P52:P53" si="10">O52*1.2</f>
        <v>0</v>
      </c>
      <c r="Q52" s="23">
        <f t="shared" ref="Q52" si="11">P52*(12-3)/12</f>
        <v>0</v>
      </c>
      <c r="R52" s="23">
        <f t="shared" ref="R52" si="12">P52-Q52</f>
        <v>0</v>
      </c>
      <c r="S52" s="23" t="s">
        <v>108</v>
      </c>
      <c r="T52" s="23" t="s">
        <v>108</v>
      </c>
      <c r="U52" s="55" t="s">
        <v>116</v>
      </c>
      <c r="V52" s="55" t="s">
        <v>53</v>
      </c>
      <c r="W52" s="55" t="s">
        <v>110</v>
      </c>
      <c r="X52" s="24">
        <v>44651</v>
      </c>
      <c r="Y52" s="56" t="s">
        <v>145</v>
      </c>
      <c r="Z52" s="23" t="s">
        <v>108</v>
      </c>
      <c r="AA52" s="23" t="s">
        <v>108</v>
      </c>
      <c r="AB52" s="23" t="s">
        <v>108</v>
      </c>
      <c r="AC52" s="23" t="s">
        <v>108</v>
      </c>
      <c r="AD52" s="11" t="s">
        <v>100</v>
      </c>
      <c r="AE52" s="11" t="s">
        <v>106</v>
      </c>
      <c r="AF52" s="11">
        <v>876</v>
      </c>
      <c r="AG52" s="11" t="s">
        <v>107</v>
      </c>
      <c r="AH52" s="11">
        <v>1</v>
      </c>
      <c r="AI52" s="57">
        <v>45000000000</v>
      </c>
      <c r="AJ52" s="11" t="s">
        <v>71</v>
      </c>
      <c r="AK52" s="56" t="s">
        <v>145</v>
      </c>
      <c r="AL52" s="56" t="s">
        <v>145</v>
      </c>
      <c r="AM52" s="56" t="s">
        <v>151</v>
      </c>
      <c r="AN52" s="58" t="s">
        <v>149</v>
      </c>
      <c r="AO52" s="23" t="s">
        <v>108</v>
      </c>
      <c r="AP52" s="23" t="s">
        <v>108</v>
      </c>
      <c r="AQ52" s="23" t="s">
        <v>108</v>
      </c>
      <c r="AR52" s="23" t="s">
        <v>108</v>
      </c>
      <c r="AS52" s="23" t="s">
        <v>108</v>
      </c>
      <c r="AT52" s="23" t="s">
        <v>108</v>
      </c>
      <c r="AU52" s="23" t="s">
        <v>108</v>
      </c>
      <c r="AV52" s="23" t="s">
        <v>108</v>
      </c>
      <c r="AW52" s="23" t="s">
        <v>108</v>
      </c>
      <c r="AX52" s="23" t="s">
        <v>108</v>
      </c>
    </row>
    <row r="53" spans="1:88" s="60" customFormat="1" ht="51">
      <c r="A53" s="22">
        <v>7</v>
      </c>
      <c r="B53" s="22">
        <v>95</v>
      </c>
      <c r="C53" s="22" t="s">
        <v>53</v>
      </c>
      <c r="D53" s="103" t="s">
        <v>102</v>
      </c>
      <c r="E53" s="22" t="s">
        <v>95</v>
      </c>
      <c r="F53" s="22">
        <v>1</v>
      </c>
      <c r="G53" s="11" t="s">
        <v>98</v>
      </c>
      <c r="H53" s="11" t="s">
        <v>99</v>
      </c>
      <c r="I53" s="11" t="s">
        <v>99</v>
      </c>
      <c r="J53" s="20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61">
        <v>0</v>
      </c>
      <c r="P53" s="61">
        <f t="shared" si="10"/>
        <v>0</v>
      </c>
      <c r="Q53" s="23" t="s">
        <v>108</v>
      </c>
      <c r="R53" s="23"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56" t="s">
        <v>152</v>
      </c>
      <c r="Y53" s="56" t="s">
        <v>146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11" t="s">
        <v>98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11" t="s">
        <v>71</v>
      </c>
      <c r="AK53" s="56" t="s">
        <v>146</v>
      </c>
      <c r="AL53" s="56" t="s">
        <v>146</v>
      </c>
      <c r="AM53" s="56" t="s">
        <v>153</v>
      </c>
      <c r="AN53" s="58" t="s">
        <v>149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</row>
    <row r="54" spans="1:88" ht="68.25" customHeight="1">
      <c r="A54" s="131"/>
      <c r="B54" s="132"/>
      <c r="C54" s="133"/>
      <c r="D54" s="134"/>
      <c r="E54" s="133"/>
      <c r="P54" s="40"/>
    </row>
    <row r="56" spans="1:88" s="60" customFormat="1">
      <c r="H56" s="112"/>
      <c r="I56" s="112"/>
    </row>
    <row r="57" spans="1:88" s="60" customFormat="1">
      <c r="H57" s="112"/>
      <c r="I57" s="112"/>
    </row>
    <row r="58" spans="1:88" s="60" customFormat="1">
      <c r="H58" s="112"/>
      <c r="I58" s="112"/>
    </row>
    <row r="59" spans="1:88" s="60" customFormat="1">
      <c r="H59" s="112"/>
      <c r="I59" s="112"/>
    </row>
    <row r="60" spans="1:88" s="60" customFormat="1">
      <c r="H60" s="112"/>
      <c r="I60" s="112"/>
    </row>
    <row r="61" spans="1:88" s="60" customFormat="1">
      <c r="H61" s="112"/>
      <c r="I61" s="112"/>
    </row>
    <row r="62" spans="1:88" s="60" customFormat="1">
      <c r="G62" s="114"/>
    </row>
    <row r="63" spans="1:88" s="60" customFormat="1">
      <c r="G63" s="114"/>
    </row>
    <row r="64" spans="1:88" s="60" customFormat="1"/>
    <row r="67" spans="2:33">
      <c r="B67" s="1"/>
      <c r="H67" s="1"/>
      <c r="I67" s="1"/>
      <c r="X67" s="1"/>
      <c r="AF67" s="1"/>
      <c r="AG67" s="1"/>
    </row>
    <row r="68" spans="2:33">
      <c r="B68" s="1"/>
      <c r="H68" s="1"/>
      <c r="I68" s="1"/>
      <c r="X68" s="1"/>
      <c r="AF68" s="1"/>
      <c r="AG68" s="1"/>
    </row>
  </sheetData>
  <sheetProtection formatCells="0" formatColumns="0" formatRows="0" insertRows="0" deleteRows="0" sort="0" autoFilter="0"/>
  <autoFilter ref="A15:AX55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0">
    <cfRule type="expression" dxfId="11" priority="17">
      <formula>J16=IFERROR(VLOOKUP(I16,#REF!,1,FALSE),"2_Только субъекты МСП")</formula>
    </cfRule>
    <cfRule type="expression" dxfId="10" priority="18">
      <formula>J16&lt;&gt;IF(I16=VLOOKUP(I16,#REF!,1,FALSE),"2_Только субъекты МСП")</formula>
    </cfRule>
  </conditionalFormatting>
  <conditionalFormatting sqref="J26">
    <cfRule type="expression" dxfId="7" priority="11">
      <formula>J26=IFERROR(VLOOKUP(I26,#REF!,1,FALSE),"2_Только субъекты МСП")</formula>
    </cfRule>
    <cfRule type="expression" dxfId="6" priority="12">
      <formula>J26&lt;&gt;IF(I26=VLOOKUP(I26,#REF!,1,FALSE),"2_Только субъекты МСП")</formula>
    </cfRule>
  </conditionalFormatting>
  <conditionalFormatting sqref="J50">
    <cfRule type="expression" dxfId="5" priority="7">
      <formula>J50=IFERROR(VLOOKUP(I50,#REF!,1,FALSE),"2_Только субъекты МСП")</formula>
    </cfRule>
    <cfRule type="expression" dxfId="4" priority="8">
      <formula>J50&lt;&gt;IF(I50=VLOOKUP(I50,#REF!,1,FALSE),"2_Только субъекты МСП")</formula>
    </cfRule>
  </conditionalFormatting>
  <conditionalFormatting sqref="J45">
    <cfRule type="expression" dxfId="3" priority="9">
      <formula>J45=IFERROR(VLOOKUP(I45,#REF!,1,FALSE),"2_Только субъекты МСП")</formula>
    </cfRule>
    <cfRule type="expression" dxfId="2" priority="10">
      <formula>J45&lt;&gt;IF(I45=VLOOKUP(I45,#REF!,1,FALSE),"2_Только субъекты МСП")</formula>
    </cfRule>
  </conditionalFormatting>
  <conditionalFormatting sqref="J40:J41">
    <cfRule type="expression" dxfId="1" priority="3">
      <formula>J40=IFERROR(VLOOKUP(I40,#REF!,1,FALSE),"2_Только субъекты МСП")</formula>
    </cfRule>
    <cfRule type="expression" dxfId="0" priority="4">
      <formula>J40&lt;&gt;IF(I40=VLOOKUP(I40,#REF!,1,FALSE),"2_Только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28 AN31:AN32" numberStoredAsText="1"/>
    <ignoredError sqref="P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2020-11-17T08:51:43Z</dcterms:modified>
</cp:coreProperties>
</file>