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2020'!$A$15:$AX$61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2020'!$A$9:$Y$31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R24" i="1" s="1"/>
  <c r="O24" i="1"/>
  <c r="Q24" i="1" l="1"/>
  <c r="R49" i="1" l="1"/>
  <c r="Q26" i="1" l="1"/>
  <c r="R26" i="1" s="1"/>
  <c r="P47" i="1" l="1"/>
  <c r="Q47" i="1" s="1"/>
  <c r="P46" i="1" l="1"/>
  <c r="P45" i="1" l="1"/>
  <c r="R43" i="1" l="1"/>
  <c r="P41" i="1" l="1"/>
  <c r="P38" i="1" l="1"/>
  <c r="P36" i="1" l="1"/>
  <c r="P35" i="1" l="1"/>
  <c r="P33" i="1" l="1"/>
  <c r="Q33" i="1" s="1"/>
  <c r="P59" i="1" l="1"/>
  <c r="P58" i="1"/>
  <c r="P57" i="1"/>
  <c r="P56" i="1"/>
  <c r="Q56" i="1" s="1"/>
  <c r="R56" i="1" s="1"/>
  <c r="P54" i="1"/>
  <c r="P53" i="1"/>
  <c r="Q53" i="1" s="1"/>
  <c r="R53" i="1" s="1"/>
  <c r="P52" i="1"/>
  <c r="Q52" i="1" s="1"/>
  <c r="R52" i="1" s="1"/>
  <c r="P51" i="1"/>
  <c r="Q51" i="1" l="1"/>
  <c r="R51" i="1" s="1"/>
  <c r="Q58" i="1"/>
  <c r="R58" i="1" s="1"/>
  <c r="Q57" i="1"/>
  <c r="R57" i="1" s="1"/>
  <c r="O25" i="1" l="1"/>
  <c r="R30" i="1" l="1"/>
  <c r="R29" i="1"/>
  <c r="R28" i="1"/>
  <c r="Q27" i="1"/>
  <c r="O30" i="1"/>
  <c r="O29" i="1"/>
  <c r="O28" i="1"/>
  <c r="O27" i="1"/>
  <c r="O32" i="1"/>
  <c r="R32" i="1" l="1"/>
  <c r="Q32" i="1"/>
  <c r="Q25" i="1" l="1"/>
  <c r="R25" i="1" s="1"/>
  <c r="Q18" i="1"/>
  <c r="R18" i="1" s="1"/>
  <c r="P16" i="1" l="1"/>
  <c r="P23" i="1" l="1"/>
  <c r="R23" i="1" s="1"/>
  <c r="S23" i="1" s="1"/>
  <c r="P22" i="1"/>
  <c r="P21" i="1"/>
  <c r="Q21" i="1" s="1"/>
  <c r="R21" i="1" s="1"/>
  <c r="P20" i="1"/>
  <c r="P19" i="1"/>
  <c r="P17" i="1"/>
  <c r="Q19" i="1" l="1"/>
  <c r="R19" i="1" s="1"/>
  <c r="Q17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<sst xmlns="http://schemas.openxmlformats.org/spreadsheetml/2006/main" count="1613" uniqueCount="247">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</sst>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4"/>
  <sheetViews>
    <sheetView tabSelected="1" zoomScaleNormal="100" zoomScalePageLayoutView="30" workbookViewId="0">
      <pane xSplit="13" ySplit="15" topLeftCell="N16" activePane="bottomRight" state="frozen"/>
      <selection pane="topRight" activeCell="N1" sqref="N1"/>
      <selection pane="bottomLeft" activeCell="A16" sqref="A16"/>
      <selection pane="bottomRight" activeCell="X15" sqref="X15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9" customWidth="1"/>
    <col min="9" max="9" width="10.42578125" style="29" customWidth="1"/>
    <col min="10" max="10" width="9.42578125" style="1" customWidth="1"/>
    <col min="11" max="11" width="0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2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 hidden="1">
      <c r="A2" s="151"/>
      <c r="B2" s="152"/>
      <c r="C2" s="152"/>
      <c r="D2" s="152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 hidden="1">
      <c r="A3" s="145" t="s">
        <v>139</v>
      </c>
      <c r="B3" s="146"/>
      <c r="C3" s="146"/>
      <c r="D3" s="146"/>
      <c r="E3" s="145" t="s">
        <v>53</v>
      </c>
      <c r="F3" s="145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hidden="1" customHeight="1">
      <c r="A4" s="145" t="s">
        <v>140</v>
      </c>
      <c r="B4" s="146"/>
      <c r="C4" s="146"/>
      <c r="D4" s="146"/>
      <c r="E4" s="153" t="s">
        <v>141</v>
      </c>
      <c r="F4" s="153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 hidden="1">
      <c r="A5" s="145" t="s">
        <v>142</v>
      </c>
      <c r="B5" s="146"/>
      <c r="C5" s="146"/>
      <c r="D5" s="146"/>
      <c r="E5" s="147" t="s">
        <v>143</v>
      </c>
      <c r="F5" s="147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 hidden="1">
      <c r="A6" s="145" t="s">
        <v>144</v>
      </c>
      <c r="B6" s="146"/>
      <c r="C6" s="146"/>
      <c r="D6" s="146"/>
      <c r="E6" s="150" t="s">
        <v>145</v>
      </c>
      <c r="F6" s="147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 hidden="1">
      <c r="A7" s="145" t="s">
        <v>32</v>
      </c>
      <c r="B7" s="146"/>
      <c r="C7" s="146"/>
      <c r="D7" s="146"/>
      <c r="E7" s="147">
        <v>7701025510</v>
      </c>
      <c r="F7" s="147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 hidden="1">
      <c r="A8" s="145" t="s">
        <v>33</v>
      </c>
      <c r="B8" s="146"/>
      <c r="C8" s="146"/>
      <c r="D8" s="146"/>
      <c r="E8" s="147">
        <v>770101001</v>
      </c>
      <c r="F8" s="147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 hidden="1">
      <c r="A9" s="145" t="s">
        <v>146</v>
      </c>
      <c r="B9" s="146"/>
      <c r="C9" s="146"/>
      <c r="D9" s="146"/>
      <c r="E9" s="148">
        <v>45000000000</v>
      </c>
      <c r="F9" s="147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hidden="1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 hidden="1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X11" s="62"/>
    </row>
    <row r="12" spans="1:50" s="28" customFormat="1" ht="19.5" customHeight="1">
      <c r="A12" s="167" t="s">
        <v>1</v>
      </c>
      <c r="B12" s="167" t="s">
        <v>2</v>
      </c>
      <c r="C12" s="169" t="s">
        <v>3</v>
      </c>
      <c r="D12" s="170"/>
      <c r="E12" s="167" t="s">
        <v>4</v>
      </c>
      <c r="F12" s="167" t="s">
        <v>5</v>
      </c>
      <c r="G12" s="167" t="s">
        <v>6</v>
      </c>
      <c r="H12" s="167" t="s">
        <v>7</v>
      </c>
      <c r="I12" s="167" t="s">
        <v>8</v>
      </c>
      <c r="J12" s="167" t="s">
        <v>9</v>
      </c>
      <c r="K12" s="167" t="s">
        <v>10</v>
      </c>
      <c r="L12" s="167" t="s">
        <v>11</v>
      </c>
      <c r="M12" s="167" t="s">
        <v>12</v>
      </c>
      <c r="N12" s="167" t="s">
        <v>13</v>
      </c>
      <c r="O12" s="158" t="s">
        <v>14</v>
      </c>
      <c r="P12" s="158" t="s">
        <v>15</v>
      </c>
      <c r="Q12" s="180" t="s">
        <v>16</v>
      </c>
      <c r="R12" s="181"/>
      <c r="S12" s="181"/>
      <c r="T12" s="182"/>
      <c r="U12" s="167" t="s">
        <v>17</v>
      </c>
      <c r="V12" s="167" t="s">
        <v>18</v>
      </c>
      <c r="W12" s="167" t="s">
        <v>19</v>
      </c>
      <c r="X12" s="177" t="s">
        <v>20</v>
      </c>
      <c r="Y12" s="178" t="s">
        <v>21</v>
      </c>
      <c r="Z12" s="169" t="s">
        <v>22</v>
      </c>
      <c r="AA12" s="171"/>
      <c r="AB12" s="171"/>
      <c r="AC12" s="170"/>
      <c r="AD12" s="169" t="s">
        <v>23</v>
      </c>
      <c r="AE12" s="171"/>
      <c r="AF12" s="171"/>
      <c r="AG12" s="171"/>
      <c r="AH12" s="171"/>
      <c r="AI12" s="171"/>
      <c r="AJ12" s="171"/>
      <c r="AK12" s="171"/>
      <c r="AL12" s="171"/>
      <c r="AM12" s="170"/>
      <c r="AN12" s="167" t="s">
        <v>24</v>
      </c>
      <c r="AO12" s="167" t="s">
        <v>25</v>
      </c>
      <c r="AP12" s="173" t="s">
        <v>26</v>
      </c>
      <c r="AQ12" s="174"/>
      <c r="AR12" s="174"/>
      <c r="AS12" s="174"/>
      <c r="AT12" s="174"/>
      <c r="AU12" s="174"/>
      <c r="AV12" s="174"/>
      <c r="AW12" s="175"/>
      <c r="AX12" s="164" t="s">
        <v>27</v>
      </c>
    </row>
    <row r="13" spans="1:50" s="28" customFormat="1" ht="15.75" customHeight="1">
      <c r="A13" s="172"/>
      <c r="B13" s="172"/>
      <c r="C13" s="160" t="s">
        <v>28</v>
      </c>
      <c r="D13" s="160" t="s">
        <v>29</v>
      </c>
      <c r="E13" s="172"/>
      <c r="F13" s="172"/>
      <c r="G13" s="172"/>
      <c r="H13" s="176"/>
      <c r="I13" s="176"/>
      <c r="J13" s="172"/>
      <c r="K13" s="172"/>
      <c r="L13" s="172"/>
      <c r="M13" s="172"/>
      <c r="N13" s="172"/>
      <c r="O13" s="179"/>
      <c r="P13" s="179"/>
      <c r="Q13" s="183"/>
      <c r="R13" s="184"/>
      <c r="S13" s="184"/>
      <c r="T13" s="185"/>
      <c r="U13" s="172"/>
      <c r="V13" s="172"/>
      <c r="W13" s="172"/>
      <c r="X13" s="177"/>
      <c r="Y13" s="178"/>
      <c r="Z13" s="160" t="s">
        <v>30</v>
      </c>
      <c r="AA13" s="160" t="s">
        <v>31</v>
      </c>
      <c r="AB13" s="167" t="s">
        <v>32</v>
      </c>
      <c r="AC13" s="167" t="s">
        <v>33</v>
      </c>
      <c r="AD13" s="167" t="s">
        <v>34</v>
      </c>
      <c r="AE13" s="160" t="s">
        <v>35</v>
      </c>
      <c r="AF13" s="169" t="s">
        <v>36</v>
      </c>
      <c r="AG13" s="170"/>
      <c r="AH13" s="160" t="s">
        <v>37</v>
      </c>
      <c r="AI13" s="169" t="s">
        <v>38</v>
      </c>
      <c r="AJ13" s="170"/>
      <c r="AK13" s="158" t="s">
        <v>39</v>
      </c>
      <c r="AL13" s="160" t="s">
        <v>40</v>
      </c>
      <c r="AM13" s="162" t="s">
        <v>41</v>
      </c>
      <c r="AN13" s="172"/>
      <c r="AO13" s="172"/>
      <c r="AP13" s="154" t="s">
        <v>42</v>
      </c>
      <c r="AQ13" s="154" t="s">
        <v>43</v>
      </c>
      <c r="AR13" s="154" t="s">
        <v>44</v>
      </c>
      <c r="AS13" s="154" t="s">
        <v>45</v>
      </c>
      <c r="AT13" s="154" t="s">
        <v>46</v>
      </c>
      <c r="AU13" s="156" t="s">
        <v>47</v>
      </c>
      <c r="AV13" s="156" t="s">
        <v>48</v>
      </c>
      <c r="AW13" s="154" t="s">
        <v>49</v>
      </c>
      <c r="AX13" s="165"/>
    </row>
    <row r="14" spans="1:50" s="2" customFormat="1" ht="42.75" customHeight="1">
      <c r="A14" s="168"/>
      <c r="B14" s="168"/>
      <c r="C14" s="161"/>
      <c r="D14" s="161"/>
      <c r="E14" s="168"/>
      <c r="F14" s="168"/>
      <c r="G14" s="168"/>
      <c r="H14" s="161"/>
      <c r="I14" s="161"/>
      <c r="J14" s="168"/>
      <c r="K14" s="168"/>
      <c r="L14" s="168"/>
      <c r="M14" s="168"/>
      <c r="N14" s="168"/>
      <c r="O14" s="159"/>
      <c r="P14" s="159"/>
      <c r="Q14" s="3">
        <v>2020</v>
      </c>
      <c r="R14" s="3">
        <v>2021</v>
      </c>
      <c r="S14" s="3">
        <v>2022</v>
      </c>
      <c r="T14" s="3">
        <v>2023</v>
      </c>
      <c r="U14" s="168"/>
      <c r="V14" s="168"/>
      <c r="W14" s="168"/>
      <c r="X14" s="177"/>
      <c r="Y14" s="178"/>
      <c r="Z14" s="161"/>
      <c r="AA14" s="161"/>
      <c r="AB14" s="168"/>
      <c r="AC14" s="168"/>
      <c r="AD14" s="168"/>
      <c r="AE14" s="161"/>
      <c r="AF14" s="9" t="s">
        <v>50</v>
      </c>
      <c r="AG14" s="9" t="s">
        <v>51</v>
      </c>
      <c r="AH14" s="161"/>
      <c r="AI14" s="9" t="s">
        <v>52</v>
      </c>
      <c r="AJ14" s="9" t="s">
        <v>51</v>
      </c>
      <c r="AK14" s="159"/>
      <c r="AL14" s="161"/>
      <c r="AM14" s="163"/>
      <c r="AN14" s="168"/>
      <c r="AO14" s="168"/>
      <c r="AP14" s="155"/>
      <c r="AQ14" s="155"/>
      <c r="AR14" s="155"/>
      <c r="AS14" s="155"/>
      <c r="AT14" s="155"/>
      <c r="AU14" s="157"/>
      <c r="AV14" s="157"/>
      <c r="AW14" s="155"/>
      <c r="AX14" s="166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36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200</v>
      </c>
      <c r="H16" s="126" t="s">
        <v>57</v>
      </c>
      <c r="I16" s="126" t="s">
        <v>57</v>
      </c>
      <c r="J16" s="16">
        <v>2</v>
      </c>
      <c r="K16" s="17" t="s">
        <v>108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108</v>
      </c>
      <c r="T16" s="19" t="s">
        <v>108</v>
      </c>
      <c r="U16" s="6" t="s">
        <v>96</v>
      </c>
      <c r="V16" s="6" t="s">
        <v>53</v>
      </c>
      <c r="W16" s="6" t="s">
        <v>111</v>
      </c>
      <c r="X16" s="15" t="s">
        <v>66</v>
      </c>
      <c r="Y16" s="15" t="s">
        <v>222</v>
      </c>
      <c r="Z16" s="19" t="s">
        <v>108</v>
      </c>
      <c r="AA16" s="19" t="s">
        <v>108</v>
      </c>
      <c r="AB16" s="19" t="s">
        <v>108</v>
      </c>
      <c r="AC16" s="19" t="s">
        <v>108</v>
      </c>
      <c r="AD16" s="6" t="s">
        <v>56</v>
      </c>
      <c r="AE16" s="126" t="s">
        <v>106</v>
      </c>
      <c r="AF16" s="126">
        <v>876</v>
      </c>
      <c r="AG16" s="126" t="s">
        <v>107</v>
      </c>
      <c r="AH16" s="126">
        <v>1</v>
      </c>
      <c r="AI16" s="12">
        <v>45000000000</v>
      </c>
      <c r="AJ16" s="100" t="s">
        <v>71</v>
      </c>
      <c r="AK16" s="15" t="s">
        <v>222</v>
      </c>
      <c r="AL16" s="15" t="s">
        <v>222</v>
      </c>
      <c r="AM16" s="15" t="s">
        <v>79</v>
      </c>
      <c r="AN16" s="15" t="s">
        <v>109</v>
      </c>
      <c r="AO16" s="19" t="s">
        <v>108</v>
      </c>
      <c r="AP16" s="19" t="s">
        <v>108</v>
      </c>
      <c r="AQ16" s="19" t="s">
        <v>108</v>
      </c>
      <c r="AR16" s="19" t="s">
        <v>108</v>
      </c>
      <c r="AS16" s="19" t="s">
        <v>108</v>
      </c>
      <c r="AT16" s="19" t="s">
        <v>108</v>
      </c>
      <c r="AU16" s="19" t="s">
        <v>108</v>
      </c>
      <c r="AV16" s="19" t="s">
        <v>108</v>
      </c>
      <c r="AW16" s="19" t="s">
        <v>108</v>
      </c>
      <c r="AX16" s="19" t="s">
        <v>108</v>
      </c>
    </row>
    <row r="17" spans="1:50" s="7" customFormat="1" ht="76.5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108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108</v>
      </c>
      <c r="T17" s="19" t="s">
        <v>108</v>
      </c>
      <c r="U17" s="6" t="s">
        <v>96</v>
      </c>
      <c r="V17" s="6" t="s">
        <v>53</v>
      </c>
      <c r="W17" s="6" t="s">
        <v>111</v>
      </c>
      <c r="X17" s="15" t="s">
        <v>66</v>
      </c>
      <c r="Y17" s="15" t="s">
        <v>222</v>
      </c>
      <c r="Z17" s="19" t="s">
        <v>108</v>
      </c>
      <c r="AA17" s="19" t="s">
        <v>108</v>
      </c>
      <c r="AB17" s="19" t="s">
        <v>108</v>
      </c>
      <c r="AC17" s="19" t="s">
        <v>108</v>
      </c>
      <c r="AD17" s="126" t="s">
        <v>60</v>
      </c>
      <c r="AE17" s="126" t="s">
        <v>106</v>
      </c>
      <c r="AF17" s="126">
        <v>876</v>
      </c>
      <c r="AG17" s="126" t="s">
        <v>107</v>
      </c>
      <c r="AH17" s="126">
        <v>1</v>
      </c>
      <c r="AI17" s="12">
        <v>45000000000</v>
      </c>
      <c r="AJ17" s="100" t="s">
        <v>71</v>
      </c>
      <c r="AK17" s="15" t="s">
        <v>222</v>
      </c>
      <c r="AL17" s="15" t="s">
        <v>222</v>
      </c>
      <c r="AM17" s="15" t="s">
        <v>79</v>
      </c>
      <c r="AN17" s="15" t="s">
        <v>109</v>
      </c>
      <c r="AO17" s="19" t="s">
        <v>108</v>
      </c>
      <c r="AP17" s="19" t="s">
        <v>108</v>
      </c>
      <c r="AQ17" s="19" t="s">
        <v>108</v>
      </c>
      <c r="AR17" s="19" t="s">
        <v>108</v>
      </c>
      <c r="AS17" s="19" t="s">
        <v>108</v>
      </c>
      <c r="AT17" s="19" t="s">
        <v>108</v>
      </c>
      <c r="AU17" s="19" t="s">
        <v>108</v>
      </c>
      <c r="AV17" s="19" t="s">
        <v>108</v>
      </c>
      <c r="AW17" s="19" t="s">
        <v>108</v>
      </c>
      <c r="AX17" s="19" t="s">
        <v>108</v>
      </c>
    </row>
    <row r="18" spans="1:50" s="7" customFormat="1" ht="92.25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110</v>
      </c>
      <c r="H18" s="13" t="s">
        <v>57</v>
      </c>
      <c r="I18" s="13" t="s">
        <v>57</v>
      </c>
      <c r="J18" s="18">
        <v>2</v>
      </c>
      <c r="K18" s="24" t="s">
        <v>108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26" si="0">P18-Q18</f>
        <v>275</v>
      </c>
      <c r="S18" s="19" t="s">
        <v>108</v>
      </c>
      <c r="T18" s="19" t="s">
        <v>108</v>
      </c>
      <c r="U18" s="6" t="s">
        <v>117</v>
      </c>
      <c r="V18" s="6" t="s">
        <v>53</v>
      </c>
      <c r="W18" s="6" t="s">
        <v>111</v>
      </c>
      <c r="X18" s="27">
        <v>44135</v>
      </c>
      <c r="Y18" s="14">
        <v>44165</v>
      </c>
      <c r="Z18" s="19" t="s">
        <v>108</v>
      </c>
      <c r="AA18" s="19" t="s">
        <v>108</v>
      </c>
      <c r="AB18" s="19" t="s">
        <v>108</v>
      </c>
      <c r="AC18" s="19" t="s">
        <v>108</v>
      </c>
      <c r="AD18" s="8" t="s">
        <v>110</v>
      </c>
      <c r="AE18" s="8" t="s">
        <v>106</v>
      </c>
      <c r="AF18" s="8">
        <v>876</v>
      </c>
      <c r="AG18" s="8" t="s">
        <v>107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109</v>
      </c>
      <c r="AO18" s="19" t="s">
        <v>108</v>
      </c>
      <c r="AP18" s="19" t="s">
        <v>108</v>
      </c>
      <c r="AQ18" s="19" t="s">
        <v>108</v>
      </c>
      <c r="AR18" s="19" t="s">
        <v>108</v>
      </c>
      <c r="AS18" s="19" t="s">
        <v>108</v>
      </c>
      <c r="AT18" s="19" t="s">
        <v>108</v>
      </c>
      <c r="AU18" s="19" t="s">
        <v>108</v>
      </c>
      <c r="AV18" s="19" t="s">
        <v>108</v>
      </c>
      <c r="AW18" s="19" t="s">
        <v>108</v>
      </c>
      <c r="AX18" s="19" t="s">
        <v>108</v>
      </c>
    </row>
    <row r="19" spans="1:50" s="7" customFormat="1" ht="76.5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108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108</v>
      </c>
      <c r="T19" s="17" t="s">
        <v>108</v>
      </c>
      <c r="U19" s="6" t="s">
        <v>65</v>
      </c>
      <c r="V19" s="6" t="s">
        <v>53</v>
      </c>
      <c r="W19" s="6" t="s">
        <v>115</v>
      </c>
      <c r="X19" s="127" t="s">
        <v>66</v>
      </c>
      <c r="Y19" s="127" t="s">
        <v>66</v>
      </c>
      <c r="Z19" s="126" t="s">
        <v>113</v>
      </c>
      <c r="AA19" s="6" t="s">
        <v>77</v>
      </c>
      <c r="AB19" s="6" t="s">
        <v>161</v>
      </c>
      <c r="AC19" s="6" t="s">
        <v>78</v>
      </c>
      <c r="AD19" s="126" t="s">
        <v>63</v>
      </c>
      <c r="AE19" s="126" t="s">
        <v>106</v>
      </c>
      <c r="AF19" s="126">
        <v>876</v>
      </c>
      <c r="AG19" s="126" t="s">
        <v>107</v>
      </c>
      <c r="AH19" s="126">
        <v>1</v>
      </c>
      <c r="AI19" s="12">
        <v>45000000000</v>
      </c>
      <c r="AJ19" s="100" t="s">
        <v>71</v>
      </c>
      <c r="AK19" s="127" t="s">
        <v>66</v>
      </c>
      <c r="AL19" s="127" t="s">
        <v>66</v>
      </c>
      <c r="AM19" s="127" t="s">
        <v>79</v>
      </c>
      <c r="AN19" s="15" t="s">
        <v>109</v>
      </c>
      <c r="AO19" s="19" t="s">
        <v>108</v>
      </c>
      <c r="AP19" s="19" t="s">
        <v>108</v>
      </c>
      <c r="AQ19" s="19" t="s">
        <v>108</v>
      </c>
      <c r="AR19" s="19" t="s">
        <v>108</v>
      </c>
      <c r="AS19" s="19" t="s">
        <v>108</v>
      </c>
      <c r="AT19" s="19" t="s">
        <v>108</v>
      </c>
      <c r="AU19" s="19" t="s">
        <v>108</v>
      </c>
      <c r="AV19" s="19" t="s">
        <v>108</v>
      </c>
      <c r="AW19" s="19" t="s">
        <v>108</v>
      </c>
      <c r="AX19" s="19" t="s">
        <v>108</v>
      </c>
    </row>
    <row r="20" spans="1:50" s="7" customFormat="1" ht="114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95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108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108</v>
      </c>
      <c r="T20" s="17" t="s">
        <v>108</v>
      </c>
      <c r="U20" s="6" t="s">
        <v>65</v>
      </c>
      <c r="V20" s="6" t="s">
        <v>53</v>
      </c>
      <c r="W20" s="6" t="s">
        <v>115</v>
      </c>
      <c r="X20" s="127" t="s">
        <v>66</v>
      </c>
      <c r="Y20" s="127" t="s">
        <v>66</v>
      </c>
      <c r="Z20" s="126" t="s">
        <v>113</v>
      </c>
      <c r="AA20" s="6" t="s">
        <v>80</v>
      </c>
      <c r="AB20" s="6" t="s">
        <v>162</v>
      </c>
      <c r="AC20" s="6" t="s">
        <v>81</v>
      </c>
      <c r="AD20" s="126" t="s">
        <v>67</v>
      </c>
      <c r="AE20" s="126" t="s">
        <v>106</v>
      </c>
      <c r="AF20" s="126">
        <v>876</v>
      </c>
      <c r="AG20" s="126" t="s">
        <v>107</v>
      </c>
      <c r="AH20" s="126">
        <v>1</v>
      </c>
      <c r="AI20" s="12">
        <v>45000000000</v>
      </c>
      <c r="AJ20" s="100" t="s">
        <v>71</v>
      </c>
      <c r="AK20" s="127" t="s">
        <v>66</v>
      </c>
      <c r="AL20" s="127" t="s">
        <v>66</v>
      </c>
      <c r="AM20" s="127" t="s">
        <v>79</v>
      </c>
      <c r="AN20" s="15" t="s">
        <v>109</v>
      </c>
      <c r="AO20" s="19" t="s">
        <v>108</v>
      </c>
      <c r="AP20" s="19" t="s">
        <v>108</v>
      </c>
      <c r="AQ20" s="19" t="s">
        <v>108</v>
      </c>
      <c r="AR20" s="19" t="s">
        <v>108</v>
      </c>
      <c r="AS20" s="19" t="s">
        <v>108</v>
      </c>
      <c r="AT20" s="19" t="s">
        <v>108</v>
      </c>
      <c r="AU20" s="19" t="s">
        <v>108</v>
      </c>
      <c r="AV20" s="19" t="s">
        <v>108</v>
      </c>
      <c r="AW20" s="19" t="s">
        <v>108</v>
      </c>
      <c r="AX20" s="19" t="s">
        <v>108</v>
      </c>
    </row>
    <row r="21" spans="1:50" s="118" customFormat="1" ht="76.5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108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108</v>
      </c>
      <c r="T21" s="24" t="s">
        <v>108</v>
      </c>
      <c r="U21" s="106" t="s">
        <v>65</v>
      </c>
      <c r="V21" s="106" t="s">
        <v>53</v>
      </c>
      <c r="W21" s="106" t="s">
        <v>115</v>
      </c>
      <c r="X21" s="110" t="s">
        <v>69</v>
      </c>
      <c r="Y21" s="110" t="s">
        <v>69</v>
      </c>
      <c r="Z21" s="104" t="s">
        <v>113</v>
      </c>
      <c r="AA21" s="106" t="s">
        <v>82</v>
      </c>
      <c r="AB21" s="106" t="s">
        <v>163</v>
      </c>
      <c r="AC21" s="106" t="s">
        <v>83</v>
      </c>
      <c r="AD21" s="104" t="s">
        <v>68</v>
      </c>
      <c r="AE21" s="104" t="s">
        <v>106</v>
      </c>
      <c r="AF21" s="104">
        <v>876</v>
      </c>
      <c r="AG21" s="104" t="s">
        <v>107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109</v>
      </c>
      <c r="AO21" s="25" t="s">
        <v>108</v>
      </c>
      <c r="AP21" s="25" t="s">
        <v>108</v>
      </c>
      <c r="AQ21" s="25" t="s">
        <v>108</v>
      </c>
      <c r="AR21" s="25" t="s">
        <v>108</v>
      </c>
      <c r="AS21" s="25" t="s">
        <v>108</v>
      </c>
      <c r="AT21" s="25" t="s">
        <v>108</v>
      </c>
      <c r="AU21" s="25" t="s">
        <v>108</v>
      </c>
      <c r="AV21" s="25" t="s">
        <v>108</v>
      </c>
      <c r="AW21" s="25" t="s">
        <v>108</v>
      </c>
      <c r="AX21" s="25" t="s">
        <v>108</v>
      </c>
    </row>
    <row r="22" spans="1:50" s="62" customFormat="1" ht="61.5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164</v>
      </c>
      <c r="H22" s="104" t="s">
        <v>64</v>
      </c>
      <c r="I22" s="104" t="s">
        <v>64</v>
      </c>
      <c r="J22" s="21">
        <v>1</v>
      </c>
      <c r="K22" s="24" t="s">
        <v>108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108</v>
      </c>
      <c r="T22" s="24" t="s">
        <v>108</v>
      </c>
      <c r="U22" s="106" t="s">
        <v>65</v>
      </c>
      <c r="V22" s="106" t="s">
        <v>53</v>
      </c>
      <c r="W22" s="106" t="s">
        <v>115</v>
      </c>
      <c r="X22" s="110" t="s">
        <v>69</v>
      </c>
      <c r="Y22" s="110" t="s">
        <v>69</v>
      </c>
      <c r="Z22" s="104" t="s">
        <v>113</v>
      </c>
      <c r="AA22" s="106" t="s">
        <v>86</v>
      </c>
      <c r="AB22" s="106" t="s">
        <v>165</v>
      </c>
      <c r="AC22" s="106" t="s">
        <v>81</v>
      </c>
      <c r="AD22" s="104" t="s">
        <v>70</v>
      </c>
      <c r="AE22" s="104" t="s">
        <v>106</v>
      </c>
      <c r="AF22" s="104">
        <v>876</v>
      </c>
      <c r="AG22" s="104" t="s">
        <v>107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109</v>
      </c>
      <c r="AO22" s="25" t="s">
        <v>108</v>
      </c>
      <c r="AP22" s="25" t="s">
        <v>108</v>
      </c>
      <c r="AQ22" s="25" t="s">
        <v>108</v>
      </c>
      <c r="AR22" s="25" t="s">
        <v>108</v>
      </c>
      <c r="AS22" s="25" t="s">
        <v>108</v>
      </c>
      <c r="AT22" s="25" t="s">
        <v>108</v>
      </c>
      <c r="AU22" s="25" t="s">
        <v>108</v>
      </c>
      <c r="AV22" s="25" t="s">
        <v>108</v>
      </c>
      <c r="AW22" s="25" t="s">
        <v>108</v>
      </c>
      <c r="AX22" s="25" t="s">
        <v>108</v>
      </c>
    </row>
    <row r="23" spans="1:50" s="62" customFormat="1" ht="54" customHeight="1">
      <c r="A23" s="24">
        <v>7</v>
      </c>
      <c r="B23" s="54">
        <v>52</v>
      </c>
      <c r="C23" s="24" t="s">
        <v>53</v>
      </c>
      <c r="D23" s="106" t="s">
        <v>102</v>
      </c>
      <c r="E23" s="24" t="s">
        <v>88</v>
      </c>
      <c r="F23" s="24">
        <v>1</v>
      </c>
      <c r="G23" s="104" t="s">
        <v>89</v>
      </c>
      <c r="H23" s="104" t="s">
        <v>90</v>
      </c>
      <c r="I23" s="104" t="s">
        <v>91</v>
      </c>
      <c r="J23" s="22">
        <v>2</v>
      </c>
      <c r="K23" s="24" t="s">
        <v>108</v>
      </c>
      <c r="L23" s="24" t="s">
        <v>58</v>
      </c>
      <c r="M23" s="24" t="s">
        <v>92</v>
      </c>
      <c r="N23" s="24" t="s">
        <v>59</v>
      </c>
      <c r="O23" s="63">
        <v>2011.1684299999999</v>
      </c>
      <c r="P23" s="63">
        <f>O23*1.2</f>
        <v>2413.4021159999998</v>
      </c>
      <c r="Q23" s="56">
        <v>0</v>
      </c>
      <c r="R23" s="56">
        <f>P23/12*11</f>
        <v>2212.285273</v>
      </c>
      <c r="S23" s="56">
        <f>P23-R23</f>
        <v>201.11684299999979</v>
      </c>
      <c r="T23" s="25" t="s">
        <v>108</v>
      </c>
      <c r="U23" s="106" t="s">
        <v>117</v>
      </c>
      <c r="V23" s="106" t="s">
        <v>53</v>
      </c>
      <c r="W23" s="106" t="s">
        <v>111</v>
      </c>
      <c r="X23" s="110" t="s">
        <v>238</v>
      </c>
      <c r="Y23" s="110" t="s">
        <v>239</v>
      </c>
      <c r="Z23" s="25" t="s">
        <v>108</v>
      </c>
      <c r="AA23" s="25" t="s">
        <v>108</v>
      </c>
      <c r="AB23" s="25" t="s">
        <v>108</v>
      </c>
      <c r="AC23" s="25" t="s">
        <v>108</v>
      </c>
      <c r="AD23" s="104" t="s">
        <v>89</v>
      </c>
      <c r="AE23" s="104" t="s">
        <v>106</v>
      </c>
      <c r="AF23" s="104">
        <v>876</v>
      </c>
      <c r="AG23" s="104" t="s">
        <v>107</v>
      </c>
      <c r="AH23" s="104">
        <v>1</v>
      </c>
      <c r="AI23" s="107">
        <v>45000000000</v>
      </c>
      <c r="AJ23" s="104" t="s">
        <v>71</v>
      </c>
      <c r="AK23" s="110" t="s">
        <v>239</v>
      </c>
      <c r="AL23" s="110" t="s">
        <v>239</v>
      </c>
      <c r="AM23" s="110" t="s">
        <v>240</v>
      </c>
      <c r="AN23" s="105" t="s">
        <v>150</v>
      </c>
      <c r="AO23" s="25" t="s">
        <v>108</v>
      </c>
      <c r="AP23" s="25" t="s">
        <v>108</v>
      </c>
      <c r="AQ23" s="25" t="s">
        <v>108</v>
      </c>
      <c r="AR23" s="25" t="s">
        <v>108</v>
      </c>
      <c r="AS23" s="25" t="s">
        <v>108</v>
      </c>
      <c r="AT23" s="25" t="s">
        <v>108</v>
      </c>
      <c r="AU23" s="25" t="s">
        <v>108</v>
      </c>
      <c r="AV23" s="25" t="s">
        <v>108</v>
      </c>
      <c r="AW23" s="25" t="s">
        <v>108</v>
      </c>
      <c r="AX23" s="25" t="s">
        <v>108</v>
      </c>
    </row>
    <row r="24" spans="1:50" s="62" customFormat="1" ht="53.25" customHeight="1">
      <c r="A24" s="24">
        <v>7</v>
      </c>
      <c r="B24" s="54">
        <v>53</v>
      </c>
      <c r="C24" s="24" t="s">
        <v>53</v>
      </c>
      <c r="D24" s="106" t="s">
        <v>102</v>
      </c>
      <c r="E24" s="24" t="s">
        <v>93</v>
      </c>
      <c r="F24" s="24">
        <v>1</v>
      </c>
      <c r="G24" s="104" t="s">
        <v>166</v>
      </c>
      <c r="H24" s="104" t="s">
        <v>94</v>
      </c>
      <c r="I24" s="104" t="s">
        <v>94</v>
      </c>
      <c r="J24" s="22">
        <v>1</v>
      </c>
      <c r="K24" s="24" t="s">
        <v>116</v>
      </c>
      <c r="L24" s="24" t="s">
        <v>58</v>
      </c>
      <c r="M24" s="24" t="s">
        <v>92</v>
      </c>
      <c r="N24" s="24" t="s">
        <v>59</v>
      </c>
      <c r="O24" s="63">
        <f>P24/120*100</f>
        <v>1216.6666666666665</v>
      </c>
      <c r="P24" s="63">
        <f>365*4</f>
        <v>1460</v>
      </c>
      <c r="Q24" s="56">
        <f>P24/4*3</f>
        <v>1095</v>
      </c>
      <c r="R24" s="56">
        <f>P24/4*1</f>
        <v>365</v>
      </c>
      <c r="S24" s="24" t="s">
        <v>108</v>
      </c>
      <c r="T24" s="24" t="s">
        <v>108</v>
      </c>
      <c r="U24" s="106" t="s">
        <v>65</v>
      </c>
      <c r="V24" s="106" t="s">
        <v>53</v>
      </c>
      <c r="W24" s="106" t="s">
        <v>115</v>
      </c>
      <c r="X24" s="110" t="s">
        <v>241</v>
      </c>
      <c r="Y24" s="110" t="s">
        <v>241</v>
      </c>
      <c r="Z24" s="21" t="s">
        <v>114</v>
      </c>
      <c r="AA24" s="106" t="s">
        <v>244</v>
      </c>
      <c r="AB24" s="106" t="s">
        <v>245</v>
      </c>
      <c r="AC24" s="106" t="s">
        <v>246</v>
      </c>
      <c r="AD24" s="104" t="s">
        <v>166</v>
      </c>
      <c r="AE24" s="104" t="s">
        <v>106</v>
      </c>
      <c r="AF24" s="104">
        <v>876</v>
      </c>
      <c r="AG24" s="104" t="s">
        <v>107</v>
      </c>
      <c r="AH24" s="104">
        <v>1</v>
      </c>
      <c r="AI24" s="107">
        <v>45000000000</v>
      </c>
      <c r="AJ24" s="104" t="s">
        <v>71</v>
      </c>
      <c r="AK24" s="110" t="s">
        <v>241</v>
      </c>
      <c r="AL24" s="110" t="s">
        <v>241</v>
      </c>
      <c r="AM24" s="110" t="s">
        <v>239</v>
      </c>
      <c r="AN24" s="105" t="s">
        <v>109</v>
      </c>
      <c r="AO24" s="25" t="s">
        <v>108</v>
      </c>
      <c r="AP24" s="25" t="s">
        <v>108</v>
      </c>
      <c r="AQ24" s="25" t="s">
        <v>108</v>
      </c>
      <c r="AR24" s="25" t="s">
        <v>108</v>
      </c>
      <c r="AS24" s="25" t="s">
        <v>108</v>
      </c>
      <c r="AT24" s="25" t="s">
        <v>108</v>
      </c>
      <c r="AU24" s="25" t="s">
        <v>108</v>
      </c>
      <c r="AV24" s="25" t="s">
        <v>108</v>
      </c>
      <c r="AW24" s="25" t="s">
        <v>108</v>
      </c>
      <c r="AX24" s="25" t="s">
        <v>108</v>
      </c>
    </row>
    <row r="25" spans="1:50" s="62" customFormat="1" ht="36.75" customHeight="1">
      <c r="A25" s="24">
        <v>7</v>
      </c>
      <c r="B25" s="54">
        <v>59</v>
      </c>
      <c r="C25" s="24" t="s">
        <v>53</v>
      </c>
      <c r="D25" s="57" t="s">
        <v>102</v>
      </c>
      <c r="E25" s="24" t="s">
        <v>93</v>
      </c>
      <c r="F25" s="24">
        <v>1</v>
      </c>
      <c r="G25" s="13" t="s">
        <v>167</v>
      </c>
      <c r="H25" s="13" t="s">
        <v>94</v>
      </c>
      <c r="I25" s="13" t="s">
        <v>94</v>
      </c>
      <c r="J25" s="22">
        <v>1</v>
      </c>
      <c r="K25" s="24" t="s">
        <v>116</v>
      </c>
      <c r="L25" s="24" t="s">
        <v>58</v>
      </c>
      <c r="M25" s="24" t="s">
        <v>92</v>
      </c>
      <c r="N25" s="24" t="s">
        <v>59</v>
      </c>
      <c r="O25" s="63">
        <f>291.885*12*1.1+50*12</f>
        <v>4452.8819999999996</v>
      </c>
      <c r="P25" s="63">
        <v>4452.8819999999996</v>
      </c>
      <c r="Q25" s="56">
        <f t="shared" ref="Q25" si="3">P25*(12-5)/12</f>
        <v>2597.5144999999998</v>
      </c>
      <c r="R25" s="56">
        <f t="shared" si="0"/>
        <v>1855.3674999999998</v>
      </c>
      <c r="S25" s="24" t="s">
        <v>108</v>
      </c>
      <c r="T25" s="24" t="s">
        <v>108</v>
      </c>
      <c r="U25" s="57" t="s">
        <v>65</v>
      </c>
      <c r="V25" s="57" t="s">
        <v>53</v>
      </c>
      <c r="W25" s="57" t="s">
        <v>115</v>
      </c>
      <c r="X25" s="58" t="s">
        <v>73</v>
      </c>
      <c r="Y25" s="58" t="s">
        <v>73</v>
      </c>
      <c r="Z25" s="21" t="s">
        <v>114</v>
      </c>
      <c r="AA25" s="57" t="s">
        <v>103</v>
      </c>
      <c r="AB25" s="57" t="s">
        <v>104</v>
      </c>
      <c r="AC25" s="57" t="s">
        <v>105</v>
      </c>
      <c r="AD25" s="13" t="s">
        <v>97</v>
      </c>
      <c r="AE25" s="13" t="s">
        <v>106</v>
      </c>
      <c r="AF25" s="13">
        <v>876</v>
      </c>
      <c r="AG25" s="13" t="s">
        <v>107</v>
      </c>
      <c r="AH25" s="13">
        <v>1</v>
      </c>
      <c r="AI25" s="59">
        <v>92401000000</v>
      </c>
      <c r="AJ25" s="55" t="s">
        <v>84</v>
      </c>
      <c r="AK25" s="58" t="s">
        <v>73</v>
      </c>
      <c r="AL25" s="58" t="s">
        <v>73</v>
      </c>
      <c r="AM25" s="58" t="s">
        <v>87</v>
      </c>
      <c r="AN25" s="60" t="s">
        <v>109</v>
      </c>
      <c r="AO25" s="25" t="s">
        <v>108</v>
      </c>
      <c r="AP25" s="25" t="s">
        <v>108</v>
      </c>
      <c r="AQ25" s="25" t="s">
        <v>108</v>
      </c>
      <c r="AR25" s="25" t="s">
        <v>108</v>
      </c>
      <c r="AS25" s="25" t="s">
        <v>108</v>
      </c>
      <c r="AT25" s="25" t="s">
        <v>108</v>
      </c>
      <c r="AU25" s="25" t="s">
        <v>108</v>
      </c>
      <c r="AV25" s="25" t="s">
        <v>108</v>
      </c>
      <c r="AW25" s="25" t="s">
        <v>108</v>
      </c>
      <c r="AX25" s="25" t="s">
        <v>108</v>
      </c>
    </row>
    <row r="26" spans="1:50" s="62" customFormat="1" ht="50.25" customHeight="1">
      <c r="A26" s="24">
        <v>7</v>
      </c>
      <c r="B26" s="54">
        <v>60</v>
      </c>
      <c r="C26" s="24" t="s">
        <v>53</v>
      </c>
      <c r="D26" s="106" t="s">
        <v>102</v>
      </c>
      <c r="E26" s="24" t="s">
        <v>95</v>
      </c>
      <c r="F26" s="24">
        <v>1</v>
      </c>
      <c r="G26" s="104" t="s">
        <v>98</v>
      </c>
      <c r="H26" s="104" t="s">
        <v>99</v>
      </c>
      <c r="I26" s="104" t="s">
        <v>99</v>
      </c>
      <c r="J26" s="22">
        <v>2</v>
      </c>
      <c r="K26" s="24" t="s">
        <v>108</v>
      </c>
      <c r="L26" s="24" t="s">
        <v>58</v>
      </c>
      <c r="M26" s="24" t="s">
        <v>92</v>
      </c>
      <c r="N26" s="24" t="s">
        <v>59</v>
      </c>
      <c r="O26" s="63">
        <v>1066.6666666666667</v>
      </c>
      <c r="P26" s="63">
        <v>1280</v>
      </c>
      <c r="Q26" s="63">
        <f t="shared" ref="Q26" si="4">P26*5/12</f>
        <v>533.33333333333337</v>
      </c>
      <c r="R26" s="63">
        <f t="shared" si="0"/>
        <v>746.66666666666663</v>
      </c>
      <c r="S26" s="25" t="s">
        <v>108</v>
      </c>
      <c r="T26" s="25" t="s">
        <v>108</v>
      </c>
      <c r="U26" s="106" t="s">
        <v>96</v>
      </c>
      <c r="V26" s="106" t="s">
        <v>53</v>
      </c>
      <c r="W26" s="106" t="s">
        <v>111</v>
      </c>
      <c r="X26" s="27">
        <v>44043</v>
      </c>
      <c r="Y26" s="110" t="s">
        <v>222</v>
      </c>
      <c r="Z26" s="25" t="s">
        <v>108</v>
      </c>
      <c r="AA26" s="25" t="s">
        <v>108</v>
      </c>
      <c r="AB26" s="25" t="s">
        <v>108</v>
      </c>
      <c r="AC26" s="25" t="s">
        <v>108</v>
      </c>
      <c r="AD26" s="104" t="s">
        <v>98</v>
      </c>
      <c r="AE26" s="104" t="s">
        <v>106</v>
      </c>
      <c r="AF26" s="104">
        <v>876</v>
      </c>
      <c r="AG26" s="104" t="s">
        <v>107</v>
      </c>
      <c r="AH26" s="104">
        <v>1</v>
      </c>
      <c r="AI26" s="107">
        <v>45000000000</v>
      </c>
      <c r="AJ26" s="104" t="s">
        <v>71</v>
      </c>
      <c r="AK26" s="110" t="s">
        <v>222</v>
      </c>
      <c r="AL26" s="110" t="s">
        <v>222</v>
      </c>
      <c r="AM26" s="110" t="s">
        <v>231</v>
      </c>
      <c r="AN26" s="105" t="s">
        <v>109</v>
      </c>
      <c r="AO26" s="25" t="s">
        <v>108</v>
      </c>
      <c r="AP26" s="25" t="s">
        <v>108</v>
      </c>
      <c r="AQ26" s="25" t="s">
        <v>108</v>
      </c>
      <c r="AR26" s="25" t="s">
        <v>108</v>
      </c>
      <c r="AS26" s="25" t="s">
        <v>108</v>
      </c>
      <c r="AT26" s="25" t="s">
        <v>108</v>
      </c>
      <c r="AU26" s="25" t="s">
        <v>108</v>
      </c>
      <c r="AV26" s="25" t="s">
        <v>108</v>
      </c>
      <c r="AW26" s="25" t="s">
        <v>108</v>
      </c>
      <c r="AX26" s="25" t="s">
        <v>108</v>
      </c>
    </row>
    <row r="27" spans="1:50" s="62" customFormat="1" ht="50.25" customHeight="1" collapsed="1">
      <c r="A27" s="18">
        <v>4</v>
      </c>
      <c r="B27" s="54">
        <v>67</v>
      </c>
      <c r="C27" s="18" t="s">
        <v>53</v>
      </c>
      <c r="D27" s="18" t="s">
        <v>120</v>
      </c>
      <c r="E27" s="18" t="s">
        <v>55</v>
      </c>
      <c r="F27" s="18">
        <v>1</v>
      </c>
      <c r="G27" s="18" t="s">
        <v>121</v>
      </c>
      <c r="H27" s="54" t="s">
        <v>57</v>
      </c>
      <c r="I27" s="54" t="s">
        <v>57</v>
      </c>
      <c r="J27" s="18">
        <v>2</v>
      </c>
      <c r="K27" s="24" t="s">
        <v>108</v>
      </c>
      <c r="L27" s="18" t="s">
        <v>58</v>
      </c>
      <c r="M27" s="18" t="s">
        <v>92</v>
      </c>
      <c r="N27" s="18" t="s">
        <v>59</v>
      </c>
      <c r="O27" s="56">
        <f t="shared" ref="O27:O30" si="5">P27/1.2</f>
        <v>166.66666666666669</v>
      </c>
      <c r="P27" s="56">
        <v>200</v>
      </c>
      <c r="Q27" s="25">
        <f t="shared" ref="Q27" si="6">P27</f>
        <v>200</v>
      </c>
      <c r="R27" s="25" t="s">
        <v>108</v>
      </c>
      <c r="S27" s="25" t="s">
        <v>108</v>
      </c>
      <c r="T27" s="25" t="s">
        <v>108</v>
      </c>
      <c r="U27" s="18" t="s">
        <v>117</v>
      </c>
      <c r="V27" s="18" t="s">
        <v>53</v>
      </c>
      <c r="W27" s="18" t="s">
        <v>111</v>
      </c>
      <c r="X27" s="142">
        <v>44135</v>
      </c>
      <c r="Y27" s="142">
        <v>44165</v>
      </c>
      <c r="Z27" s="21" t="s">
        <v>108</v>
      </c>
      <c r="AA27" s="21" t="s">
        <v>108</v>
      </c>
      <c r="AB27" s="21" t="s">
        <v>108</v>
      </c>
      <c r="AC27" s="21" t="s">
        <v>108</v>
      </c>
      <c r="AD27" s="18" t="s">
        <v>121</v>
      </c>
      <c r="AE27" s="64" t="s">
        <v>106</v>
      </c>
      <c r="AF27" s="55">
        <v>876</v>
      </c>
      <c r="AG27" s="55" t="s">
        <v>107</v>
      </c>
      <c r="AH27" s="65">
        <v>1</v>
      </c>
      <c r="AI27" s="66">
        <v>92401000000</v>
      </c>
      <c r="AJ27" s="55" t="s">
        <v>84</v>
      </c>
      <c r="AK27" s="144">
        <v>44196</v>
      </c>
      <c r="AL27" s="144">
        <v>44196</v>
      </c>
      <c r="AM27" s="144">
        <v>44227</v>
      </c>
      <c r="AN27" s="143">
        <v>2020</v>
      </c>
      <c r="AO27" s="25" t="s">
        <v>108</v>
      </c>
      <c r="AP27" s="25" t="s">
        <v>108</v>
      </c>
      <c r="AQ27" s="25" t="s">
        <v>108</v>
      </c>
      <c r="AR27" s="25" t="s">
        <v>108</v>
      </c>
      <c r="AS27" s="25" t="s">
        <v>108</v>
      </c>
      <c r="AT27" s="25" t="s">
        <v>108</v>
      </c>
      <c r="AU27" s="25" t="s">
        <v>108</v>
      </c>
      <c r="AV27" s="25" t="s">
        <v>108</v>
      </c>
      <c r="AW27" s="25" t="s">
        <v>108</v>
      </c>
      <c r="AX27" s="25" t="s">
        <v>108</v>
      </c>
    </row>
    <row r="28" spans="1:50" s="62" customFormat="1" ht="33.75" customHeight="1" outlineLevel="1">
      <c r="A28" s="18">
        <v>4</v>
      </c>
      <c r="B28" s="54">
        <v>69</v>
      </c>
      <c r="C28" s="18" t="s">
        <v>53</v>
      </c>
      <c r="D28" s="18" t="s">
        <v>120</v>
      </c>
      <c r="E28" s="18" t="s">
        <v>55</v>
      </c>
      <c r="F28" s="18">
        <v>1</v>
      </c>
      <c r="G28" s="18" t="s">
        <v>122</v>
      </c>
      <c r="H28" s="54" t="s">
        <v>62</v>
      </c>
      <c r="I28" s="54" t="s">
        <v>62</v>
      </c>
      <c r="J28" s="18">
        <v>2</v>
      </c>
      <c r="K28" s="24" t="s">
        <v>108</v>
      </c>
      <c r="L28" s="18" t="s">
        <v>58</v>
      </c>
      <c r="M28" s="18" t="s">
        <v>92</v>
      </c>
      <c r="N28" s="18" t="s">
        <v>59</v>
      </c>
      <c r="O28" s="56">
        <f t="shared" si="5"/>
        <v>966.66666666666674</v>
      </c>
      <c r="P28" s="56">
        <v>1160</v>
      </c>
      <c r="Q28" s="25" t="s">
        <v>108</v>
      </c>
      <c r="R28" s="25">
        <f>P28</f>
        <v>1160</v>
      </c>
      <c r="S28" s="25" t="s">
        <v>108</v>
      </c>
      <c r="T28" s="25" t="s">
        <v>108</v>
      </c>
      <c r="U28" s="18" t="s">
        <v>117</v>
      </c>
      <c r="V28" s="18" t="s">
        <v>53</v>
      </c>
      <c r="W28" s="18" t="s">
        <v>111</v>
      </c>
      <c r="X28" s="27">
        <v>44165</v>
      </c>
      <c r="Y28" s="27">
        <v>44196</v>
      </c>
      <c r="Z28" s="21" t="s">
        <v>108</v>
      </c>
      <c r="AA28" s="21" t="s">
        <v>108</v>
      </c>
      <c r="AB28" s="21" t="s">
        <v>108</v>
      </c>
      <c r="AC28" s="21" t="s">
        <v>108</v>
      </c>
      <c r="AD28" s="18" t="s">
        <v>122</v>
      </c>
      <c r="AE28" s="64" t="s">
        <v>106</v>
      </c>
      <c r="AF28" s="55">
        <v>876</v>
      </c>
      <c r="AG28" s="55" t="s">
        <v>107</v>
      </c>
      <c r="AH28" s="65">
        <v>1</v>
      </c>
      <c r="AI28" s="66">
        <v>92401000000</v>
      </c>
      <c r="AJ28" s="55" t="s">
        <v>84</v>
      </c>
      <c r="AK28" s="27">
        <v>44227</v>
      </c>
      <c r="AL28" s="27">
        <v>44227</v>
      </c>
      <c r="AM28" s="27">
        <v>44255</v>
      </c>
      <c r="AN28" s="18">
        <v>2021</v>
      </c>
      <c r="AO28" s="25" t="s">
        <v>108</v>
      </c>
      <c r="AP28" s="25" t="s">
        <v>108</v>
      </c>
      <c r="AQ28" s="25" t="s">
        <v>108</v>
      </c>
      <c r="AR28" s="25" t="s">
        <v>108</v>
      </c>
      <c r="AS28" s="25" t="s">
        <v>108</v>
      </c>
      <c r="AT28" s="25" t="s">
        <v>108</v>
      </c>
      <c r="AU28" s="25" t="s">
        <v>108</v>
      </c>
      <c r="AV28" s="25" t="s">
        <v>108</v>
      </c>
      <c r="AW28" s="25" t="s">
        <v>108</v>
      </c>
      <c r="AX28" s="25" t="s">
        <v>108</v>
      </c>
    </row>
    <row r="29" spans="1:50" s="62" customFormat="1" ht="32.25" customHeight="1" outlineLevel="1">
      <c r="A29" s="18">
        <v>4</v>
      </c>
      <c r="B29" s="54">
        <v>70</v>
      </c>
      <c r="C29" s="18" t="s">
        <v>53</v>
      </c>
      <c r="D29" s="18" t="s">
        <v>120</v>
      </c>
      <c r="E29" s="18" t="s">
        <v>55</v>
      </c>
      <c r="F29" s="18">
        <v>1</v>
      </c>
      <c r="G29" s="18" t="s">
        <v>123</v>
      </c>
      <c r="H29" s="54" t="s">
        <v>62</v>
      </c>
      <c r="I29" s="54" t="s">
        <v>62</v>
      </c>
      <c r="J29" s="18">
        <v>2</v>
      </c>
      <c r="K29" s="24" t="s">
        <v>108</v>
      </c>
      <c r="L29" s="18" t="s">
        <v>58</v>
      </c>
      <c r="M29" s="18" t="s">
        <v>92</v>
      </c>
      <c r="N29" s="18" t="s">
        <v>59</v>
      </c>
      <c r="O29" s="56">
        <f t="shared" si="5"/>
        <v>458.33333333333337</v>
      </c>
      <c r="P29" s="56">
        <v>550</v>
      </c>
      <c r="Q29" s="25" t="s">
        <v>108</v>
      </c>
      <c r="R29" s="25">
        <f>P29</f>
        <v>550</v>
      </c>
      <c r="S29" s="25" t="s">
        <v>108</v>
      </c>
      <c r="T29" s="25" t="s">
        <v>108</v>
      </c>
      <c r="U29" s="18" t="s">
        <v>117</v>
      </c>
      <c r="V29" s="18" t="s">
        <v>53</v>
      </c>
      <c r="W29" s="18" t="s">
        <v>111</v>
      </c>
      <c r="X29" s="27">
        <v>44135</v>
      </c>
      <c r="Y29" s="27">
        <v>44165</v>
      </c>
      <c r="Z29" s="21" t="s">
        <v>108</v>
      </c>
      <c r="AA29" s="21" t="s">
        <v>108</v>
      </c>
      <c r="AB29" s="21" t="s">
        <v>108</v>
      </c>
      <c r="AC29" s="21" t="s">
        <v>108</v>
      </c>
      <c r="AD29" s="18" t="s">
        <v>123</v>
      </c>
      <c r="AE29" s="64" t="s">
        <v>106</v>
      </c>
      <c r="AF29" s="55">
        <v>876</v>
      </c>
      <c r="AG29" s="55" t="s">
        <v>107</v>
      </c>
      <c r="AH29" s="65">
        <v>1</v>
      </c>
      <c r="AI29" s="66">
        <v>92401000000</v>
      </c>
      <c r="AJ29" s="55" t="s">
        <v>84</v>
      </c>
      <c r="AK29" s="27">
        <v>44196</v>
      </c>
      <c r="AL29" s="27">
        <v>44196</v>
      </c>
      <c r="AM29" s="27">
        <v>44227</v>
      </c>
      <c r="AN29" s="18">
        <v>2021</v>
      </c>
      <c r="AO29" s="25" t="s">
        <v>108</v>
      </c>
      <c r="AP29" s="25" t="s">
        <v>108</v>
      </c>
      <c r="AQ29" s="25" t="s">
        <v>108</v>
      </c>
      <c r="AR29" s="25" t="s">
        <v>108</v>
      </c>
      <c r="AS29" s="25" t="s">
        <v>108</v>
      </c>
      <c r="AT29" s="25" t="s">
        <v>108</v>
      </c>
      <c r="AU29" s="25" t="s">
        <v>108</v>
      </c>
      <c r="AV29" s="25" t="s">
        <v>108</v>
      </c>
      <c r="AW29" s="25" t="s">
        <v>108</v>
      </c>
      <c r="AX29" s="25" t="s">
        <v>108</v>
      </c>
    </row>
    <row r="30" spans="1:50" s="62" customFormat="1" ht="45" customHeight="1" outlineLevel="1">
      <c r="A30" s="18">
        <v>4</v>
      </c>
      <c r="B30" s="54">
        <v>71</v>
      </c>
      <c r="C30" s="18" t="s">
        <v>53</v>
      </c>
      <c r="D30" s="18" t="s">
        <v>120</v>
      </c>
      <c r="E30" s="24" t="s">
        <v>88</v>
      </c>
      <c r="F30" s="18">
        <v>1</v>
      </c>
      <c r="G30" s="18" t="s">
        <v>124</v>
      </c>
      <c r="H30" s="54" t="s">
        <v>62</v>
      </c>
      <c r="I30" s="54" t="s">
        <v>62</v>
      </c>
      <c r="J30" s="18">
        <v>2</v>
      </c>
      <c r="K30" s="24" t="s">
        <v>108</v>
      </c>
      <c r="L30" s="18" t="s">
        <v>58</v>
      </c>
      <c r="M30" s="18" t="s">
        <v>92</v>
      </c>
      <c r="N30" s="18" t="s">
        <v>59</v>
      </c>
      <c r="O30" s="56">
        <f t="shared" si="5"/>
        <v>151.61250000000001</v>
      </c>
      <c r="P30" s="56">
        <v>181.935</v>
      </c>
      <c r="Q30" s="25" t="s">
        <v>108</v>
      </c>
      <c r="R30" s="25">
        <f>P30</f>
        <v>181.935</v>
      </c>
      <c r="S30" s="25" t="s">
        <v>108</v>
      </c>
      <c r="T30" s="25" t="s">
        <v>108</v>
      </c>
      <c r="U30" s="18" t="s">
        <v>117</v>
      </c>
      <c r="V30" s="18" t="s">
        <v>53</v>
      </c>
      <c r="W30" s="18" t="s">
        <v>111</v>
      </c>
      <c r="X30" s="27">
        <v>44165</v>
      </c>
      <c r="Y30" s="27">
        <v>44196</v>
      </c>
      <c r="Z30" s="21" t="s">
        <v>108</v>
      </c>
      <c r="AA30" s="21" t="s">
        <v>108</v>
      </c>
      <c r="AB30" s="21" t="s">
        <v>108</v>
      </c>
      <c r="AC30" s="21" t="s">
        <v>108</v>
      </c>
      <c r="AD30" s="18" t="s">
        <v>124</v>
      </c>
      <c r="AE30" s="64" t="s">
        <v>106</v>
      </c>
      <c r="AF30" s="55">
        <v>876</v>
      </c>
      <c r="AG30" s="55" t="s">
        <v>107</v>
      </c>
      <c r="AH30" s="65">
        <v>1</v>
      </c>
      <c r="AI30" s="66">
        <v>92401000000</v>
      </c>
      <c r="AJ30" s="55" t="s">
        <v>84</v>
      </c>
      <c r="AK30" s="27">
        <v>44227</v>
      </c>
      <c r="AL30" s="27">
        <v>44227</v>
      </c>
      <c r="AM30" s="27">
        <v>44255</v>
      </c>
      <c r="AN30" s="18">
        <v>2021</v>
      </c>
      <c r="AO30" s="25" t="s">
        <v>108</v>
      </c>
      <c r="AP30" s="25" t="s">
        <v>108</v>
      </c>
      <c r="AQ30" s="25" t="s">
        <v>108</v>
      </c>
      <c r="AR30" s="25" t="s">
        <v>108</v>
      </c>
      <c r="AS30" s="25" t="s">
        <v>108</v>
      </c>
      <c r="AT30" s="25" t="s">
        <v>108</v>
      </c>
      <c r="AU30" s="25" t="s">
        <v>108</v>
      </c>
      <c r="AV30" s="25" t="s">
        <v>108</v>
      </c>
      <c r="AW30" s="25" t="s">
        <v>108</v>
      </c>
      <c r="AX30" s="25" t="s">
        <v>108</v>
      </c>
    </row>
    <row r="31" spans="1:50" s="62" customFormat="1" ht="39" customHeight="1" outlineLevel="1">
      <c r="A31" s="21">
        <v>7</v>
      </c>
      <c r="B31" s="54">
        <v>73</v>
      </c>
      <c r="C31" s="24" t="s">
        <v>53</v>
      </c>
      <c r="D31" s="55" t="s">
        <v>125</v>
      </c>
      <c r="E31" s="18" t="s">
        <v>93</v>
      </c>
      <c r="F31" s="18">
        <v>1</v>
      </c>
      <c r="G31" s="18" t="s">
        <v>218</v>
      </c>
      <c r="H31" s="104" t="s">
        <v>126</v>
      </c>
      <c r="I31" s="104" t="s">
        <v>127</v>
      </c>
      <c r="J31" s="24">
        <v>1</v>
      </c>
      <c r="K31" s="24" t="s">
        <v>116</v>
      </c>
      <c r="L31" s="18" t="s">
        <v>58</v>
      </c>
      <c r="M31" s="18" t="s">
        <v>92</v>
      </c>
      <c r="N31" s="18" t="s">
        <v>128</v>
      </c>
      <c r="O31" s="56">
        <v>968</v>
      </c>
      <c r="P31" s="56">
        <v>968</v>
      </c>
      <c r="Q31" s="124">
        <v>616</v>
      </c>
      <c r="R31" s="124">
        <v>352</v>
      </c>
      <c r="S31" s="25" t="s">
        <v>108</v>
      </c>
      <c r="T31" s="25" t="s">
        <v>108</v>
      </c>
      <c r="U31" s="18" t="s">
        <v>65</v>
      </c>
      <c r="V31" s="18" t="s">
        <v>53</v>
      </c>
      <c r="W31" s="18" t="s">
        <v>115</v>
      </c>
      <c r="X31" s="27">
        <v>43982</v>
      </c>
      <c r="Y31" s="27">
        <v>43982</v>
      </c>
      <c r="Z31" s="25" t="s">
        <v>202</v>
      </c>
      <c r="AA31" s="25" t="s">
        <v>219</v>
      </c>
      <c r="AB31" s="98" t="s">
        <v>220</v>
      </c>
      <c r="AC31" s="25" t="s">
        <v>108</v>
      </c>
      <c r="AD31" s="18" t="s">
        <v>218</v>
      </c>
      <c r="AE31" s="18" t="s">
        <v>106</v>
      </c>
      <c r="AF31" s="55">
        <v>876</v>
      </c>
      <c r="AG31" s="55" t="s">
        <v>107</v>
      </c>
      <c r="AH31" s="55">
        <v>1</v>
      </c>
      <c r="AI31" s="111">
        <v>71136000000</v>
      </c>
      <c r="AJ31" s="112" t="s">
        <v>129</v>
      </c>
      <c r="AK31" s="113">
        <v>43982</v>
      </c>
      <c r="AL31" s="113">
        <v>44012</v>
      </c>
      <c r="AM31" s="114">
        <v>44316</v>
      </c>
      <c r="AN31" s="21" t="s">
        <v>221</v>
      </c>
      <c r="AO31" s="25" t="s">
        <v>108</v>
      </c>
      <c r="AP31" s="25" t="s">
        <v>108</v>
      </c>
      <c r="AQ31" s="25" t="s">
        <v>108</v>
      </c>
      <c r="AR31" s="25" t="s">
        <v>108</v>
      </c>
      <c r="AS31" s="25" t="s">
        <v>108</v>
      </c>
      <c r="AT31" s="25" t="s">
        <v>108</v>
      </c>
      <c r="AU31" s="25" t="s">
        <v>108</v>
      </c>
      <c r="AV31" s="25" t="s">
        <v>108</v>
      </c>
      <c r="AW31" s="25" t="s">
        <v>108</v>
      </c>
      <c r="AX31" s="25" t="s">
        <v>108</v>
      </c>
    </row>
    <row r="32" spans="1:50" s="62" customFormat="1" ht="52.5" customHeight="1">
      <c r="A32" s="21">
        <v>7</v>
      </c>
      <c r="B32" s="54">
        <v>82</v>
      </c>
      <c r="C32" s="24" t="s">
        <v>53</v>
      </c>
      <c r="D32" s="55" t="s">
        <v>130</v>
      </c>
      <c r="E32" s="18" t="s">
        <v>131</v>
      </c>
      <c r="F32" s="18">
        <v>1</v>
      </c>
      <c r="G32" s="18" t="s">
        <v>168</v>
      </c>
      <c r="H32" s="21" t="s">
        <v>132</v>
      </c>
      <c r="I32" s="21" t="s">
        <v>132</v>
      </c>
      <c r="J32" s="21">
        <v>1</v>
      </c>
      <c r="K32" s="24" t="s">
        <v>108</v>
      </c>
      <c r="L32" s="18" t="s">
        <v>58</v>
      </c>
      <c r="M32" s="18" t="s">
        <v>92</v>
      </c>
      <c r="N32" s="18" t="s">
        <v>59</v>
      </c>
      <c r="O32" s="61">
        <f>P32/1.2</f>
        <v>307428.83625000005</v>
      </c>
      <c r="P32" s="61">
        <v>368914.60350000003</v>
      </c>
      <c r="Q32" s="61">
        <f>P32*0.2</f>
        <v>73782.920700000002</v>
      </c>
      <c r="R32" s="61">
        <f>P32*0.8</f>
        <v>295131.68280000001</v>
      </c>
      <c r="S32" s="24" t="s">
        <v>108</v>
      </c>
      <c r="T32" s="24" t="s">
        <v>108</v>
      </c>
      <c r="U32" s="21" t="s">
        <v>96</v>
      </c>
      <c r="V32" s="18" t="s">
        <v>53</v>
      </c>
      <c r="W32" s="18" t="s">
        <v>111</v>
      </c>
      <c r="X32" s="141">
        <v>44135</v>
      </c>
      <c r="Y32" s="141">
        <v>44165</v>
      </c>
      <c r="Z32" s="25" t="s">
        <v>108</v>
      </c>
      <c r="AA32" s="25" t="s">
        <v>108</v>
      </c>
      <c r="AB32" s="25" t="s">
        <v>108</v>
      </c>
      <c r="AC32" s="25" t="s">
        <v>108</v>
      </c>
      <c r="AD32" s="18" t="s">
        <v>169</v>
      </c>
      <c r="AE32" s="64" t="s">
        <v>106</v>
      </c>
      <c r="AF32" s="55">
        <v>876</v>
      </c>
      <c r="AG32" s="55" t="s">
        <v>107</v>
      </c>
      <c r="AH32" s="21">
        <v>1</v>
      </c>
      <c r="AI32" s="67">
        <v>71401000000</v>
      </c>
      <c r="AJ32" s="21" t="s">
        <v>133</v>
      </c>
      <c r="AK32" s="26">
        <v>44165</v>
      </c>
      <c r="AL32" s="26">
        <v>44165</v>
      </c>
      <c r="AM32" s="26">
        <v>44561</v>
      </c>
      <c r="AN32" s="21" t="s">
        <v>109</v>
      </c>
      <c r="AO32" s="25" t="s">
        <v>108</v>
      </c>
      <c r="AP32" s="25" t="s">
        <v>108</v>
      </c>
      <c r="AQ32" s="25" t="s">
        <v>108</v>
      </c>
      <c r="AR32" s="25" t="s">
        <v>108</v>
      </c>
      <c r="AS32" s="25" t="s">
        <v>108</v>
      </c>
      <c r="AT32" s="25" t="s">
        <v>108</v>
      </c>
      <c r="AU32" s="25" t="s">
        <v>108</v>
      </c>
      <c r="AV32" s="25" t="s">
        <v>108</v>
      </c>
      <c r="AW32" s="25" t="s">
        <v>108</v>
      </c>
      <c r="AX32" s="25" t="s">
        <v>108</v>
      </c>
    </row>
    <row r="33" spans="1:88" s="2" customFormat="1" ht="102">
      <c r="A33" s="128">
        <v>7</v>
      </c>
      <c r="B33" s="23">
        <v>87</v>
      </c>
      <c r="C33" s="17" t="s">
        <v>53</v>
      </c>
      <c r="D33" s="128" t="s">
        <v>125</v>
      </c>
      <c r="E33" s="16" t="s">
        <v>95</v>
      </c>
      <c r="F33" s="128">
        <v>1</v>
      </c>
      <c r="G33" s="16" t="s">
        <v>134</v>
      </c>
      <c r="H33" s="128" t="s">
        <v>135</v>
      </c>
      <c r="I33" s="16" t="s">
        <v>136</v>
      </c>
      <c r="J33" s="128">
        <v>1</v>
      </c>
      <c r="K33" s="17" t="s">
        <v>147</v>
      </c>
      <c r="L33" s="16" t="s">
        <v>58</v>
      </c>
      <c r="M33" s="16" t="s">
        <v>92</v>
      </c>
      <c r="N33" s="128" t="s">
        <v>137</v>
      </c>
      <c r="O33" s="131">
        <v>184.8</v>
      </c>
      <c r="P33" s="131">
        <f>O33*1.2</f>
        <v>221.76000000000002</v>
      </c>
      <c r="Q33" s="133">
        <f>P33</f>
        <v>221.76000000000002</v>
      </c>
      <c r="R33" s="17" t="s">
        <v>108</v>
      </c>
      <c r="S33" s="17" t="s">
        <v>108</v>
      </c>
      <c r="T33" s="17" t="s">
        <v>108</v>
      </c>
      <c r="U33" s="128" t="s">
        <v>96</v>
      </c>
      <c r="V33" s="16" t="s">
        <v>53</v>
      </c>
      <c r="W33" s="16" t="s">
        <v>111</v>
      </c>
      <c r="X33" s="14">
        <v>44043</v>
      </c>
      <c r="Y33" s="14">
        <v>44074</v>
      </c>
      <c r="Z33" s="19" t="s">
        <v>108</v>
      </c>
      <c r="AA33" s="19" t="s">
        <v>108</v>
      </c>
      <c r="AB33" s="19" t="s">
        <v>108</v>
      </c>
      <c r="AC33" s="19" t="s">
        <v>108</v>
      </c>
      <c r="AD33" s="16" t="s">
        <v>134</v>
      </c>
      <c r="AE33" s="129" t="s">
        <v>106</v>
      </c>
      <c r="AF33" s="100">
        <v>876</v>
      </c>
      <c r="AG33" s="100" t="s">
        <v>107</v>
      </c>
      <c r="AH33" s="128">
        <v>1</v>
      </c>
      <c r="AI33" s="132">
        <v>45000000000</v>
      </c>
      <c r="AJ33" s="128" t="s">
        <v>71</v>
      </c>
      <c r="AK33" s="14">
        <v>44074</v>
      </c>
      <c r="AL33" s="14">
        <v>44074</v>
      </c>
      <c r="AM33" s="130">
        <v>44196</v>
      </c>
      <c r="AN33" s="128">
        <v>2020</v>
      </c>
      <c r="AO33" s="19" t="s">
        <v>108</v>
      </c>
      <c r="AP33" s="19" t="s">
        <v>108</v>
      </c>
      <c r="AQ33" s="19" t="s">
        <v>108</v>
      </c>
      <c r="AR33" s="19" t="s">
        <v>108</v>
      </c>
      <c r="AS33" s="19" t="s">
        <v>108</v>
      </c>
      <c r="AT33" s="19" t="s">
        <v>108</v>
      </c>
      <c r="AU33" s="19" t="s">
        <v>108</v>
      </c>
      <c r="AV33" s="19" t="s">
        <v>108</v>
      </c>
      <c r="AW33" s="19" t="s">
        <v>108</v>
      </c>
      <c r="AX33" s="19" t="s">
        <v>108</v>
      </c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</row>
    <row r="34" spans="1:88" s="62" customFormat="1" ht="21.75" customHeight="1">
      <c r="A34" s="70">
        <v>7</v>
      </c>
      <c r="B34" s="71">
        <v>97</v>
      </c>
      <c r="C34" s="72" t="s">
        <v>53</v>
      </c>
      <c r="D34" s="70" t="s">
        <v>125</v>
      </c>
      <c r="E34" s="73" t="s">
        <v>191</v>
      </c>
      <c r="F34" s="70">
        <v>1</v>
      </c>
      <c r="G34" s="73" t="s">
        <v>170</v>
      </c>
      <c r="H34" s="74" t="s">
        <v>171</v>
      </c>
      <c r="I34" s="74" t="s">
        <v>172</v>
      </c>
      <c r="J34" s="70">
        <v>2</v>
      </c>
      <c r="K34" s="72" t="s">
        <v>108</v>
      </c>
      <c r="L34" s="73" t="s">
        <v>58</v>
      </c>
      <c r="M34" s="73" t="s">
        <v>92</v>
      </c>
      <c r="N34" s="18" t="s">
        <v>59</v>
      </c>
      <c r="O34" s="75">
        <v>8918.5024333333295</v>
      </c>
      <c r="P34" s="75">
        <v>10702.202919999994</v>
      </c>
      <c r="Q34" s="75">
        <v>10702.202919999994</v>
      </c>
      <c r="R34" s="72" t="s">
        <v>108</v>
      </c>
      <c r="S34" s="72" t="s">
        <v>108</v>
      </c>
      <c r="T34" s="72" t="s">
        <v>108</v>
      </c>
      <c r="U34" s="70" t="s">
        <v>138</v>
      </c>
      <c r="V34" s="73" t="s">
        <v>53</v>
      </c>
      <c r="W34" s="73" t="s">
        <v>111</v>
      </c>
      <c r="X34" s="125">
        <v>43861</v>
      </c>
      <c r="Y34" s="26">
        <v>43890</v>
      </c>
      <c r="Z34" s="78" t="s">
        <v>108</v>
      </c>
      <c r="AA34" s="78" t="s">
        <v>108</v>
      </c>
      <c r="AB34" s="78" t="s">
        <v>108</v>
      </c>
      <c r="AC34" s="78" t="s">
        <v>108</v>
      </c>
      <c r="AD34" s="73" t="s">
        <v>170</v>
      </c>
      <c r="AE34" s="79" t="s">
        <v>106</v>
      </c>
      <c r="AF34" s="80">
        <v>876</v>
      </c>
      <c r="AG34" s="80" t="s">
        <v>107</v>
      </c>
      <c r="AH34" s="70">
        <v>1</v>
      </c>
      <c r="AI34" s="81" t="s">
        <v>174</v>
      </c>
      <c r="AJ34" s="73" t="s">
        <v>173</v>
      </c>
      <c r="AK34" s="77">
        <v>43890</v>
      </c>
      <c r="AL34" s="77">
        <v>43890</v>
      </c>
      <c r="AM34" s="76">
        <v>44865</v>
      </c>
      <c r="AN34" s="70">
        <v>2020</v>
      </c>
      <c r="AO34" s="78" t="s">
        <v>108</v>
      </c>
      <c r="AP34" s="78" t="s">
        <v>108</v>
      </c>
      <c r="AQ34" s="78" t="s">
        <v>108</v>
      </c>
      <c r="AR34" s="78" t="s">
        <v>108</v>
      </c>
      <c r="AS34" s="78" t="s">
        <v>108</v>
      </c>
      <c r="AT34" s="78" t="s">
        <v>108</v>
      </c>
      <c r="AU34" s="78" t="s">
        <v>108</v>
      </c>
      <c r="AV34" s="78" t="s">
        <v>108</v>
      </c>
      <c r="AW34" s="78" t="s">
        <v>108</v>
      </c>
      <c r="AX34" s="78" t="s">
        <v>108</v>
      </c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</row>
    <row r="35" spans="1:88" s="62" customFormat="1" ht="21.75" customHeight="1">
      <c r="A35" s="21">
        <v>7</v>
      </c>
      <c r="B35" s="71">
        <v>98</v>
      </c>
      <c r="C35" s="24" t="s">
        <v>53</v>
      </c>
      <c r="D35" s="70" t="s">
        <v>175</v>
      </c>
      <c r="E35" s="18" t="s">
        <v>95</v>
      </c>
      <c r="F35" s="92">
        <v>1</v>
      </c>
      <c r="G35" s="18" t="s">
        <v>176</v>
      </c>
      <c r="H35" s="20" t="s">
        <v>177</v>
      </c>
      <c r="I35" s="20" t="s">
        <v>177</v>
      </c>
      <c r="J35" s="21">
        <v>2</v>
      </c>
      <c r="K35" s="92" t="s">
        <v>108</v>
      </c>
      <c r="L35" s="18" t="s">
        <v>58</v>
      </c>
      <c r="M35" s="18" t="s">
        <v>92</v>
      </c>
      <c r="N35" s="18" t="s">
        <v>59</v>
      </c>
      <c r="O35" s="61">
        <v>848.676874</v>
      </c>
      <c r="P35" s="61">
        <f>O35*1.2</f>
        <v>1018.4122487999999</v>
      </c>
      <c r="Q35" s="61">
        <v>1018.4122487999999</v>
      </c>
      <c r="R35" s="24" t="s">
        <v>108</v>
      </c>
      <c r="S35" s="24" t="s">
        <v>108</v>
      </c>
      <c r="T35" s="24" t="s">
        <v>108</v>
      </c>
      <c r="U35" s="18" t="s">
        <v>117</v>
      </c>
      <c r="V35" s="18" t="s">
        <v>53</v>
      </c>
      <c r="W35" s="18" t="s">
        <v>111</v>
      </c>
      <c r="X35" s="26">
        <v>43890</v>
      </c>
      <c r="Y35" s="27">
        <v>43921</v>
      </c>
      <c r="Z35" s="25" t="s">
        <v>108</v>
      </c>
      <c r="AA35" s="25" t="s">
        <v>108</v>
      </c>
      <c r="AB35" s="25" t="s">
        <v>108</v>
      </c>
      <c r="AC35" s="25" t="s">
        <v>108</v>
      </c>
      <c r="AD35" s="18" t="s">
        <v>176</v>
      </c>
      <c r="AE35" s="64" t="s">
        <v>106</v>
      </c>
      <c r="AF35" s="55">
        <v>876</v>
      </c>
      <c r="AG35" s="55" t="s">
        <v>107</v>
      </c>
      <c r="AH35" s="21">
        <v>1</v>
      </c>
      <c r="AI35" s="67">
        <v>45000000000</v>
      </c>
      <c r="AJ35" s="21" t="s">
        <v>71</v>
      </c>
      <c r="AK35" s="27">
        <v>43921</v>
      </c>
      <c r="AL35" s="27">
        <v>43921</v>
      </c>
      <c r="AM35" s="26">
        <v>44196</v>
      </c>
      <c r="AN35" s="21">
        <v>2020</v>
      </c>
      <c r="AO35" s="25" t="s">
        <v>108</v>
      </c>
      <c r="AP35" s="25" t="s">
        <v>108</v>
      </c>
      <c r="AQ35" s="25" t="s">
        <v>108</v>
      </c>
      <c r="AR35" s="25" t="s">
        <v>108</v>
      </c>
      <c r="AS35" s="25" t="s">
        <v>108</v>
      </c>
      <c r="AT35" s="25" t="s">
        <v>108</v>
      </c>
      <c r="AU35" s="25" t="s">
        <v>108</v>
      </c>
      <c r="AV35" s="25" t="s">
        <v>108</v>
      </c>
      <c r="AW35" s="25" t="s">
        <v>108</v>
      </c>
      <c r="AX35" s="25" t="s">
        <v>108</v>
      </c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</row>
    <row r="36" spans="1:88" s="62" customFormat="1" ht="36.75" customHeight="1">
      <c r="A36" s="21">
        <v>7</v>
      </c>
      <c r="B36" s="71">
        <v>99</v>
      </c>
      <c r="C36" s="24" t="s">
        <v>53</v>
      </c>
      <c r="D36" s="18" t="s">
        <v>120</v>
      </c>
      <c r="E36" s="18" t="s">
        <v>95</v>
      </c>
      <c r="F36" s="92">
        <v>1</v>
      </c>
      <c r="G36" s="57" t="s">
        <v>178</v>
      </c>
      <c r="H36" s="57" t="s">
        <v>179</v>
      </c>
      <c r="I36" s="57" t="s">
        <v>179</v>
      </c>
      <c r="J36" s="92">
        <v>1</v>
      </c>
      <c r="K36" s="24" t="s">
        <v>108</v>
      </c>
      <c r="L36" s="24" t="s">
        <v>58</v>
      </c>
      <c r="M36" s="24" t="s">
        <v>92</v>
      </c>
      <c r="N36" s="24" t="s">
        <v>59</v>
      </c>
      <c r="O36" s="56">
        <v>708.33333000000005</v>
      </c>
      <c r="P36" s="56">
        <f>O36*1.2</f>
        <v>849.99999600000001</v>
      </c>
      <c r="Q36" s="56">
        <v>849.99999600000001</v>
      </c>
      <c r="R36" s="25" t="s">
        <v>108</v>
      </c>
      <c r="S36" s="25" t="s">
        <v>108</v>
      </c>
      <c r="T36" s="57" t="s">
        <v>108</v>
      </c>
      <c r="U36" s="57" t="s">
        <v>138</v>
      </c>
      <c r="V36" s="57" t="s">
        <v>53</v>
      </c>
      <c r="W36" s="57" t="s">
        <v>111</v>
      </c>
      <c r="X36" s="27" t="s">
        <v>72</v>
      </c>
      <c r="Y36" s="27">
        <v>43951</v>
      </c>
      <c r="Z36" s="25" t="s">
        <v>108</v>
      </c>
      <c r="AA36" s="25" t="s">
        <v>108</v>
      </c>
      <c r="AB36" s="25" t="s">
        <v>108</v>
      </c>
      <c r="AC36" s="25" t="s">
        <v>108</v>
      </c>
      <c r="AD36" s="57" t="s">
        <v>178</v>
      </c>
      <c r="AE36" s="13" t="s">
        <v>106</v>
      </c>
      <c r="AF36" s="13">
        <v>876</v>
      </c>
      <c r="AG36" s="13" t="s">
        <v>107</v>
      </c>
      <c r="AH36" s="13">
        <v>1</v>
      </c>
      <c r="AI36" s="66">
        <v>92401000000</v>
      </c>
      <c r="AJ36" s="55" t="s">
        <v>84</v>
      </c>
      <c r="AK36" s="93">
        <v>43951</v>
      </c>
      <c r="AL36" s="93">
        <v>43951</v>
      </c>
      <c r="AM36" s="93">
        <v>43982</v>
      </c>
      <c r="AN36" s="60">
        <v>2020</v>
      </c>
      <c r="AO36" s="25" t="s">
        <v>108</v>
      </c>
      <c r="AP36" s="25" t="s">
        <v>108</v>
      </c>
      <c r="AQ36" s="25" t="s">
        <v>108</v>
      </c>
      <c r="AR36" s="25" t="s">
        <v>108</v>
      </c>
      <c r="AS36" s="25" t="s">
        <v>108</v>
      </c>
      <c r="AT36" s="25" t="s">
        <v>108</v>
      </c>
      <c r="AU36" s="25" t="s">
        <v>108</v>
      </c>
      <c r="AV36" s="25" t="s">
        <v>108</v>
      </c>
      <c r="AW36" s="25" t="s">
        <v>108</v>
      </c>
      <c r="AX36" s="25" t="s">
        <v>108</v>
      </c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</row>
    <row r="37" spans="1:88" s="62" customFormat="1" ht="38.25" customHeight="1">
      <c r="A37" s="21">
        <v>7</v>
      </c>
      <c r="B37" s="71">
        <v>100</v>
      </c>
      <c r="C37" s="24" t="s">
        <v>53</v>
      </c>
      <c r="D37" s="18" t="s">
        <v>120</v>
      </c>
      <c r="E37" s="18" t="s">
        <v>95</v>
      </c>
      <c r="F37" s="92">
        <v>1</v>
      </c>
      <c r="G37" s="57" t="s">
        <v>180</v>
      </c>
      <c r="H37" s="57" t="s">
        <v>179</v>
      </c>
      <c r="I37" s="57" t="s">
        <v>179</v>
      </c>
      <c r="J37" s="92">
        <v>1</v>
      </c>
      <c r="K37" s="24" t="s">
        <v>108</v>
      </c>
      <c r="L37" s="24" t="s">
        <v>58</v>
      </c>
      <c r="M37" s="24" t="s">
        <v>92</v>
      </c>
      <c r="N37" s="24" t="s">
        <v>59</v>
      </c>
      <c r="O37" s="56">
        <v>250</v>
      </c>
      <c r="P37" s="56">
        <v>300</v>
      </c>
      <c r="Q37" s="56">
        <v>300</v>
      </c>
      <c r="R37" s="25" t="s">
        <v>108</v>
      </c>
      <c r="S37" s="25" t="s">
        <v>108</v>
      </c>
      <c r="T37" s="57" t="s">
        <v>108</v>
      </c>
      <c r="U37" s="57" t="s">
        <v>138</v>
      </c>
      <c r="V37" s="57" t="s">
        <v>53</v>
      </c>
      <c r="W37" s="57" t="s">
        <v>111</v>
      </c>
      <c r="X37" s="27">
        <v>43921</v>
      </c>
      <c r="Y37" s="27">
        <v>43951</v>
      </c>
      <c r="Z37" s="25" t="s">
        <v>108</v>
      </c>
      <c r="AA37" s="25" t="s">
        <v>108</v>
      </c>
      <c r="AB37" s="25" t="s">
        <v>108</v>
      </c>
      <c r="AC37" s="25" t="s">
        <v>108</v>
      </c>
      <c r="AD37" s="57" t="s">
        <v>180</v>
      </c>
      <c r="AE37" s="13" t="s">
        <v>106</v>
      </c>
      <c r="AF37" s="13">
        <v>876</v>
      </c>
      <c r="AG37" s="13" t="s">
        <v>107</v>
      </c>
      <c r="AH37" s="13">
        <v>1</v>
      </c>
      <c r="AI37" s="66">
        <v>92401000000</v>
      </c>
      <c r="AJ37" s="55" t="s">
        <v>84</v>
      </c>
      <c r="AK37" s="93">
        <v>43951</v>
      </c>
      <c r="AL37" s="93">
        <v>43951</v>
      </c>
      <c r="AM37" s="93">
        <v>43982</v>
      </c>
      <c r="AN37" s="60" t="s">
        <v>181</v>
      </c>
      <c r="AO37" s="25" t="s">
        <v>108</v>
      </c>
      <c r="AP37" s="25" t="s">
        <v>108</v>
      </c>
      <c r="AQ37" s="25" t="s">
        <v>108</v>
      </c>
      <c r="AR37" s="25" t="s">
        <v>108</v>
      </c>
      <c r="AS37" s="25" t="s">
        <v>108</v>
      </c>
      <c r="AT37" s="25" t="s">
        <v>108</v>
      </c>
      <c r="AU37" s="25" t="s">
        <v>108</v>
      </c>
      <c r="AV37" s="25" t="s">
        <v>108</v>
      </c>
      <c r="AW37" s="25" t="s">
        <v>108</v>
      </c>
      <c r="AX37" s="25" t="s">
        <v>108</v>
      </c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</row>
    <row r="38" spans="1:88" s="62" customFormat="1" ht="21.75" customHeight="1">
      <c r="A38" s="21">
        <v>7</v>
      </c>
      <c r="B38" s="71">
        <v>101</v>
      </c>
      <c r="C38" s="24" t="s">
        <v>53</v>
      </c>
      <c r="D38" s="18" t="s">
        <v>120</v>
      </c>
      <c r="E38" s="18" t="s">
        <v>95</v>
      </c>
      <c r="F38" s="92">
        <v>1</v>
      </c>
      <c r="G38" s="57" t="s">
        <v>182</v>
      </c>
      <c r="H38" s="57" t="s">
        <v>179</v>
      </c>
      <c r="I38" s="57" t="s">
        <v>179</v>
      </c>
      <c r="J38" s="92">
        <v>1</v>
      </c>
      <c r="K38" s="24" t="s">
        <v>108</v>
      </c>
      <c r="L38" s="24" t="s">
        <v>58</v>
      </c>
      <c r="M38" s="24" t="s">
        <v>92</v>
      </c>
      <c r="N38" s="24" t="s">
        <v>59</v>
      </c>
      <c r="O38" s="56">
        <v>700</v>
      </c>
      <c r="P38" s="56">
        <f>O38*1.2</f>
        <v>840</v>
      </c>
      <c r="Q38" s="56">
        <v>840</v>
      </c>
      <c r="R38" s="25" t="s">
        <v>108</v>
      </c>
      <c r="S38" s="25" t="s">
        <v>108</v>
      </c>
      <c r="T38" s="57" t="s">
        <v>108</v>
      </c>
      <c r="U38" s="57" t="s">
        <v>138</v>
      </c>
      <c r="V38" s="57" t="s">
        <v>53</v>
      </c>
      <c r="W38" s="57" t="s">
        <v>111</v>
      </c>
      <c r="X38" s="27">
        <v>43921</v>
      </c>
      <c r="Y38" s="27">
        <v>43951</v>
      </c>
      <c r="Z38" s="25" t="s">
        <v>108</v>
      </c>
      <c r="AA38" s="25" t="s">
        <v>108</v>
      </c>
      <c r="AB38" s="25" t="s">
        <v>108</v>
      </c>
      <c r="AC38" s="25" t="s">
        <v>108</v>
      </c>
      <c r="AD38" s="57" t="s">
        <v>182</v>
      </c>
      <c r="AE38" s="13" t="s">
        <v>106</v>
      </c>
      <c r="AF38" s="13">
        <v>876</v>
      </c>
      <c r="AG38" s="13" t="s">
        <v>107</v>
      </c>
      <c r="AH38" s="13">
        <v>1</v>
      </c>
      <c r="AI38" s="66">
        <v>92401000000</v>
      </c>
      <c r="AJ38" s="55" t="s">
        <v>84</v>
      </c>
      <c r="AK38" s="93">
        <v>43951</v>
      </c>
      <c r="AL38" s="93">
        <v>43951</v>
      </c>
      <c r="AM38" s="93">
        <v>43982</v>
      </c>
      <c r="AN38" s="60" t="s">
        <v>181</v>
      </c>
      <c r="AO38" s="25" t="s">
        <v>108</v>
      </c>
      <c r="AP38" s="25" t="s">
        <v>108</v>
      </c>
      <c r="AQ38" s="25" t="s">
        <v>108</v>
      </c>
      <c r="AR38" s="25" t="s">
        <v>108</v>
      </c>
      <c r="AS38" s="25" t="s">
        <v>108</v>
      </c>
      <c r="AT38" s="25" t="s">
        <v>108</v>
      </c>
      <c r="AU38" s="25" t="s">
        <v>108</v>
      </c>
      <c r="AV38" s="25" t="s">
        <v>108</v>
      </c>
      <c r="AW38" s="25" t="s">
        <v>108</v>
      </c>
      <c r="AX38" s="25" t="s">
        <v>108</v>
      </c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</row>
    <row r="39" spans="1:88" s="92" customFormat="1" ht="57" customHeight="1">
      <c r="A39" s="92">
        <v>7</v>
      </c>
      <c r="B39" s="54">
        <v>102</v>
      </c>
      <c r="C39" s="24" t="s">
        <v>53</v>
      </c>
      <c r="D39" s="18" t="s">
        <v>130</v>
      </c>
      <c r="E39" s="18" t="s">
        <v>95</v>
      </c>
      <c r="F39" s="92">
        <v>1</v>
      </c>
      <c r="G39" s="57" t="s">
        <v>183</v>
      </c>
      <c r="H39" s="57" t="s">
        <v>184</v>
      </c>
      <c r="I39" s="57" t="s">
        <v>184</v>
      </c>
      <c r="J39" s="92">
        <v>1</v>
      </c>
      <c r="K39" s="24" t="s">
        <v>108</v>
      </c>
      <c r="L39" s="24" t="s">
        <v>58</v>
      </c>
      <c r="M39" s="24" t="s">
        <v>92</v>
      </c>
      <c r="N39" s="24" t="s">
        <v>59</v>
      </c>
      <c r="O39" s="56">
        <v>37.240400000000001</v>
      </c>
      <c r="P39" s="56">
        <v>37.240400000000001</v>
      </c>
      <c r="Q39" s="56">
        <v>37.240400000000001</v>
      </c>
      <c r="R39" s="25" t="s">
        <v>108</v>
      </c>
      <c r="S39" s="25" t="s">
        <v>108</v>
      </c>
      <c r="T39" s="57" t="s">
        <v>108</v>
      </c>
      <c r="U39" s="57" t="s">
        <v>65</v>
      </c>
      <c r="V39" s="57" t="s">
        <v>53</v>
      </c>
      <c r="W39" s="57" t="s">
        <v>115</v>
      </c>
      <c r="X39" s="27">
        <v>43921</v>
      </c>
      <c r="Y39" s="27">
        <v>43921</v>
      </c>
      <c r="Z39" s="21" t="s">
        <v>187</v>
      </c>
      <c r="AA39" s="57" t="s">
        <v>188</v>
      </c>
      <c r="AB39" s="57" t="s">
        <v>189</v>
      </c>
      <c r="AC39" s="57" t="s">
        <v>190</v>
      </c>
      <c r="AD39" s="57" t="s">
        <v>183</v>
      </c>
      <c r="AE39" s="13" t="s">
        <v>106</v>
      </c>
      <c r="AF39" s="13">
        <v>876</v>
      </c>
      <c r="AG39" s="13" t="s">
        <v>107</v>
      </c>
      <c r="AH39" s="13">
        <v>1</v>
      </c>
      <c r="AI39" s="12">
        <v>71160000000</v>
      </c>
      <c r="AJ39" s="94" t="s">
        <v>185</v>
      </c>
      <c r="AK39" s="93" t="s">
        <v>72</v>
      </c>
      <c r="AL39" s="93" t="s">
        <v>72</v>
      </c>
      <c r="AM39" s="93">
        <v>45199</v>
      </c>
      <c r="AN39" s="60" t="s">
        <v>186</v>
      </c>
      <c r="AO39" s="25" t="s">
        <v>108</v>
      </c>
      <c r="AP39" s="25" t="s">
        <v>108</v>
      </c>
      <c r="AQ39" s="25" t="s">
        <v>108</v>
      </c>
      <c r="AR39" s="25" t="s">
        <v>108</v>
      </c>
      <c r="AS39" s="25" t="s">
        <v>108</v>
      </c>
      <c r="AT39" s="25" t="s">
        <v>108</v>
      </c>
      <c r="AU39" s="25" t="s">
        <v>108</v>
      </c>
      <c r="AV39" s="25" t="s">
        <v>108</v>
      </c>
      <c r="AW39" s="25" t="s">
        <v>108</v>
      </c>
      <c r="AX39" s="25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5" customFormat="1" ht="57" customHeight="1">
      <c r="A40" s="92">
        <v>7</v>
      </c>
      <c r="B40" s="54">
        <v>103</v>
      </c>
      <c r="C40" s="24" t="s">
        <v>53</v>
      </c>
      <c r="D40" s="18" t="s">
        <v>125</v>
      </c>
      <c r="E40" s="18" t="s">
        <v>191</v>
      </c>
      <c r="F40" s="92">
        <v>1</v>
      </c>
      <c r="G40" s="57" t="s">
        <v>192</v>
      </c>
      <c r="H40" s="57" t="s">
        <v>171</v>
      </c>
      <c r="I40" s="57" t="s">
        <v>172</v>
      </c>
      <c r="J40" s="92">
        <v>2</v>
      </c>
      <c r="K40" s="24" t="s">
        <v>108</v>
      </c>
      <c r="L40" s="24" t="s">
        <v>58</v>
      </c>
      <c r="M40" s="24" t="s">
        <v>92</v>
      </c>
      <c r="N40" s="24" t="s">
        <v>59</v>
      </c>
      <c r="O40" s="56">
        <v>9075.1751999999997</v>
      </c>
      <c r="P40" s="56">
        <v>10890.21024</v>
      </c>
      <c r="Q40" s="56">
        <v>4900.5946100000001</v>
      </c>
      <c r="R40" s="56">
        <v>5989.6156300000002</v>
      </c>
      <c r="S40" s="25" t="s">
        <v>108</v>
      </c>
      <c r="T40" s="57" t="s">
        <v>108</v>
      </c>
      <c r="U40" s="57" t="s">
        <v>138</v>
      </c>
      <c r="V40" s="57" t="s">
        <v>53</v>
      </c>
      <c r="W40" s="57" t="s">
        <v>111</v>
      </c>
      <c r="X40" s="27">
        <v>43921</v>
      </c>
      <c r="Y40" s="27">
        <v>43951</v>
      </c>
      <c r="Z40" s="25" t="s">
        <v>108</v>
      </c>
      <c r="AA40" s="25" t="s">
        <v>108</v>
      </c>
      <c r="AB40" s="25" t="s">
        <v>108</v>
      </c>
      <c r="AC40" s="25" t="s">
        <v>108</v>
      </c>
      <c r="AD40" s="57" t="s">
        <v>192</v>
      </c>
      <c r="AE40" s="13" t="s">
        <v>106</v>
      </c>
      <c r="AF40" s="13">
        <v>876</v>
      </c>
      <c r="AG40" s="13" t="s">
        <v>107</v>
      </c>
      <c r="AH40" s="13">
        <v>1</v>
      </c>
      <c r="AI40" s="12">
        <v>87000000000</v>
      </c>
      <c r="AJ40" s="96" t="s">
        <v>193</v>
      </c>
      <c r="AK40" s="93">
        <v>43951</v>
      </c>
      <c r="AL40" s="93">
        <v>43951</v>
      </c>
      <c r="AM40" s="93">
        <v>44561</v>
      </c>
      <c r="AN40" s="60" t="s">
        <v>194</v>
      </c>
      <c r="AO40" s="25" t="s">
        <v>108</v>
      </c>
      <c r="AP40" s="25" t="s">
        <v>108</v>
      </c>
      <c r="AQ40" s="25" t="s">
        <v>108</v>
      </c>
      <c r="AR40" s="25" t="s">
        <v>108</v>
      </c>
      <c r="AS40" s="25" t="s">
        <v>108</v>
      </c>
      <c r="AT40" s="25" t="s">
        <v>108</v>
      </c>
      <c r="AU40" s="25" t="s">
        <v>108</v>
      </c>
      <c r="AV40" s="25" t="s">
        <v>108</v>
      </c>
      <c r="AW40" s="25" t="s">
        <v>108</v>
      </c>
      <c r="AX40" s="25" t="s">
        <v>108</v>
      </c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95" customFormat="1" ht="49.5" customHeight="1">
      <c r="A41" s="92">
        <v>7</v>
      </c>
      <c r="B41" s="54">
        <v>104</v>
      </c>
      <c r="C41" s="24" t="s">
        <v>53</v>
      </c>
      <c r="D41" s="18" t="s">
        <v>125</v>
      </c>
      <c r="E41" s="18" t="s">
        <v>191</v>
      </c>
      <c r="F41" s="92">
        <v>1</v>
      </c>
      <c r="G41" s="57" t="s">
        <v>197</v>
      </c>
      <c r="H41" s="57" t="s">
        <v>171</v>
      </c>
      <c r="I41" s="57" t="s">
        <v>172</v>
      </c>
      <c r="J41" s="92">
        <v>2</v>
      </c>
      <c r="K41" s="24" t="s">
        <v>108</v>
      </c>
      <c r="L41" s="24" t="s">
        <v>58</v>
      </c>
      <c r="M41" s="24" t="s">
        <v>92</v>
      </c>
      <c r="N41" s="24" t="s">
        <v>59</v>
      </c>
      <c r="O41" s="56">
        <v>4391.1194999999998</v>
      </c>
      <c r="P41" s="56">
        <f>O41*1.2</f>
        <v>5269.3433999999997</v>
      </c>
      <c r="Q41" s="56">
        <v>5269.3433999999997</v>
      </c>
      <c r="R41" s="25" t="s">
        <v>108</v>
      </c>
      <c r="S41" s="25" t="s">
        <v>108</v>
      </c>
      <c r="T41" s="57" t="s">
        <v>108</v>
      </c>
      <c r="U41" s="57" t="s">
        <v>138</v>
      </c>
      <c r="V41" s="57" t="s">
        <v>53</v>
      </c>
      <c r="W41" s="57" t="s">
        <v>111</v>
      </c>
      <c r="X41" s="27">
        <v>43921</v>
      </c>
      <c r="Y41" s="27">
        <v>43951</v>
      </c>
      <c r="Z41" s="25" t="s">
        <v>108</v>
      </c>
      <c r="AA41" s="25" t="s">
        <v>108</v>
      </c>
      <c r="AB41" s="25" t="s">
        <v>108</v>
      </c>
      <c r="AC41" s="25" t="s">
        <v>108</v>
      </c>
      <c r="AD41" s="57" t="s">
        <v>195</v>
      </c>
      <c r="AE41" s="13" t="s">
        <v>106</v>
      </c>
      <c r="AF41" s="13">
        <v>876</v>
      </c>
      <c r="AG41" s="13" t="s">
        <v>107</v>
      </c>
      <c r="AH41" s="13">
        <v>1</v>
      </c>
      <c r="AI41" s="59">
        <v>27203819002</v>
      </c>
      <c r="AJ41" s="13" t="s">
        <v>196</v>
      </c>
      <c r="AK41" s="60" t="s">
        <v>73</v>
      </c>
      <c r="AL41" s="60" t="s">
        <v>73</v>
      </c>
      <c r="AM41" s="60" t="s">
        <v>112</v>
      </c>
      <c r="AN41" s="60" t="s">
        <v>181</v>
      </c>
      <c r="AO41" s="25" t="s">
        <v>108</v>
      </c>
      <c r="AP41" s="25" t="s">
        <v>108</v>
      </c>
      <c r="AQ41" s="25" t="s">
        <v>108</v>
      </c>
      <c r="AR41" s="25" t="s">
        <v>108</v>
      </c>
      <c r="AS41" s="25" t="s">
        <v>108</v>
      </c>
      <c r="AT41" s="25" t="s">
        <v>108</v>
      </c>
      <c r="AU41" s="25" t="s">
        <v>108</v>
      </c>
      <c r="AV41" s="25" t="s">
        <v>108</v>
      </c>
      <c r="AW41" s="25" t="s">
        <v>108</v>
      </c>
      <c r="AX41" s="25" t="s">
        <v>108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95" customFormat="1" ht="49.5" customHeight="1">
      <c r="A42" s="92">
        <v>7</v>
      </c>
      <c r="B42" s="54">
        <v>105</v>
      </c>
      <c r="C42" s="24" t="s">
        <v>53</v>
      </c>
      <c r="D42" s="18" t="s">
        <v>125</v>
      </c>
      <c r="E42" s="18" t="s">
        <v>191</v>
      </c>
      <c r="F42" s="92">
        <v>1</v>
      </c>
      <c r="G42" s="57" t="s">
        <v>198</v>
      </c>
      <c r="H42" s="57" t="s">
        <v>171</v>
      </c>
      <c r="I42" s="57" t="s">
        <v>172</v>
      </c>
      <c r="J42" s="92">
        <v>2</v>
      </c>
      <c r="K42" s="24" t="s">
        <v>108</v>
      </c>
      <c r="L42" s="24" t="s">
        <v>58</v>
      </c>
      <c r="M42" s="24" t="s">
        <v>92</v>
      </c>
      <c r="N42" s="24" t="s">
        <v>59</v>
      </c>
      <c r="O42" s="56">
        <v>5730.9167299999999</v>
      </c>
      <c r="P42" s="56">
        <v>6877.1000759999997</v>
      </c>
      <c r="Q42" s="56">
        <v>6877.1000759999997</v>
      </c>
      <c r="R42" s="25" t="s">
        <v>108</v>
      </c>
      <c r="S42" s="25" t="s">
        <v>108</v>
      </c>
      <c r="T42" s="57" t="s">
        <v>108</v>
      </c>
      <c r="U42" s="57" t="s">
        <v>138</v>
      </c>
      <c r="V42" s="57" t="s">
        <v>53</v>
      </c>
      <c r="W42" s="57" t="s">
        <v>111</v>
      </c>
      <c r="X42" s="27">
        <v>43921</v>
      </c>
      <c r="Y42" s="27">
        <v>43951</v>
      </c>
      <c r="Z42" s="25" t="s">
        <v>108</v>
      </c>
      <c r="AA42" s="25" t="s">
        <v>108</v>
      </c>
      <c r="AB42" s="25" t="s">
        <v>108</v>
      </c>
      <c r="AC42" s="25" t="s">
        <v>108</v>
      </c>
      <c r="AD42" s="57" t="s">
        <v>198</v>
      </c>
      <c r="AE42" s="13" t="s">
        <v>106</v>
      </c>
      <c r="AF42" s="13">
        <v>876</v>
      </c>
      <c r="AG42" s="13" t="s">
        <v>107</v>
      </c>
      <c r="AH42" s="13">
        <v>1</v>
      </c>
      <c r="AI42" s="12">
        <v>27000000000</v>
      </c>
      <c r="AJ42" s="96" t="s">
        <v>199</v>
      </c>
      <c r="AK42" s="60" t="s">
        <v>73</v>
      </c>
      <c r="AL42" s="60" t="s">
        <v>73</v>
      </c>
      <c r="AM42" s="60" t="s">
        <v>112</v>
      </c>
      <c r="AN42" s="60" t="s">
        <v>181</v>
      </c>
      <c r="AO42" s="25" t="s">
        <v>108</v>
      </c>
      <c r="AP42" s="25" t="s">
        <v>108</v>
      </c>
      <c r="AQ42" s="25" t="s">
        <v>108</v>
      </c>
      <c r="AR42" s="25" t="s">
        <v>108</v>
      </c>
      <c r="AS42" s="25" t="s">
        <v>108</v>
      </c>
      <c r="AT42" s="25" t="s">
        <v>108</v>
      </c>
      <c r="AU42" s="25" t="s">
        <v>108</v>
      </c>
      <c r="AV42" s="25" t="s">
        <v>108</v>
      </c>
      <c r="AW42" s="25" t="s">
        <v>108</v>
      </c>
      <c r="AX42" s="25" t="s">
        <v>108</v>
      </c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95" customFormat="1" ht="49.5" customHeight="1">
      <c r="A43" s="92">
        <v>7</v>
      </c>
      <c r="B43" s="54">
        <v>106</v>
      </c>
      <c r="C43" s="24" t="s">
        <v>53</v>
      </c>
      <c r="D43" s="18" t="s">
        <v>125</v>
      </c>
      <c r="E43" s="18" t="s">
        <v>93</v>
      </c>
      <c r="F43" s="92">
        <v>1</v>
      </c>
      <c r="G43" s="57" t="s">
        <v>201</v>
      </c>
      <c r="H43" s="57" t="s">
        <v>126</v>
      </c>
      <c r="I43" s="57" t="s">
        <v>127</v>
      </c>
      <c r="J43" s="92">
        <v>1</v>
      </c>
      <c r="K43" s="24" t="s">
        <v>116</v>
      </c>
      <c r="L43" s="24" t="s">
        <v>58</v>
      </c>
      <c r="M43" s="24" t="s">
        <v>92</v>
      </c>
      <c r="N43" s="24" t="s">
        <v>59</v>
      </c>
      <c r="O43" s="56">
        <v>206.22623999999999</v>
      </c>
      <c r="P43" s="56">
        <v>206.22623999999999</v>
      </c>
      <c r="Q43" s="56">
        <v>168.73056</v>
      </c>
      <c r="R43" s="56">
        <f>P43-Q43</f>
        <v>37.495679999999993</v>
      </c>
      <c r="S43" s="25" t="s">
        <v>108</v>
      </c>
      <c r="T43" s="57" t="s">
        <v>108</v>
      </c>
      <c r="U43" s="57" t="s">
        <v>65</v>
      </c>
      <c r="V43" s="57" t="s">
        <v>53</v>
      </c>
      <c r="W43" s="57" t="s">
        <v>115</v>
      </c>
      <c r="X43" s="27">
        <v>43921</v>
      </c>
      <c r="Y43" s="27">
        <v>43921</v>
      </c>
      <c r="Z43" s="57" t="s">
        <v>202</v>
      </c>
      <c r="AA43" s="25" t="s">
        <v>203</v>
      </c>
      <c r="AB43" s="98" t="s">
        <v>204</v>
      </c>
      <c r="AC43" s="98" t="s">
        <v>205</v>
      </c>
      <c r="AD43" s="57" t="s">
        <v>206</v>
      </c>
      <c r="AE43" s="13" t="s">
        <v>106</v>
      </c>
      <c r="AF43" s="13">
        <v>876</v>
      </c>
      <c r="AG43" s="13" t="s">
        <v>107</v>
      </c>
      <c r="AH43" s="13">
        <v>1</v>
      </c>
      <c r="AI43" s="99">
        <v>71176000000</v>
      </c>
      <c r="AJ43" s="97" t="s">
        <v>207</v>
      </c>
      <c r="AK43" s="60" t="s">
        <v>73</v>
      </c>
      <c r="AL43" s="60" t="s">
        <v>73</v>
      </c>
      <c r="AM43" s="60" t="s">
        <v>208</v>
      </c>
      <c r="AN43" s="60" t="s">
        <v>109</v>
      </c>
      <c r="AO43" s="25" t="s">
        <v>108</v>
      </c>
      <c r="AP43" s="25" t="s">
        <v>108</v>
      </c>
      <c r="AQ43" s="25" t="s">
        <v>108</v>
      </c>
      <c r="AR43" s="25" t="s">
        <v>108</v>
      </c>
      <c r="AS43" s="25" t="s">
        <v>108</v>
      </c>
      <c r="AT43" s="25" t="s">
        <v>108</v>
      </c>
      <c r="AU43" s="25" t="s">
        <v>108</v>
      </c>
      <c r="AV43" s="25" t="s">
        <v>108</v>
      </c>
      <c r="AW43" s="25" t="s">
        <v>108</v>
      </c>
      <c r="AX43" s="25" t="s">
        <v>108</v>
      </c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95" customFormat="1" ht="49.5" customHeight="1">
      <c r="A44" s="92">
        <v>7</v>
      </c>
      <c r="B44" s="54">
        <v>108</v>
      </c>
      <c r="C44" s="24" t="s">
        <v>53</v>
      </c>
      <c r="D44" s="102" t="s">
        <v>125</v>
      </c>
      <c r="E44" s="18" t="s">
        <v>93</v>
      </c>
      <c r="F44" s="108">
        <v>1</v>
      </c>
      <c r="G44" s="100" t="s">
        <v>215</v>
      </c>
      <c r="H44" s="101" t="s">
        <v>126</v>
      </c>
      <c r="I44" s="101" t="s">
        <v>127</v>
      </c>
      <c r="J44" s="108">
        <v>1</v>
      </c>
      <c r="K44" s="24" t="s">
        <v>116</v>
      </c>
      <c r="L44" s="108" t="s">
        <v>58</v>
      </c>
      <c r="M44" s="24" t="s">
        <v>92</v>
      </c>
      <c r="N44" s="24" t="s">
        <v>59</v>
      </c>
      <c r="O44" s="109">
        <v>30.38</v>
      </c>
      <c r="P44" s="103">
        <v>36.455999999999996</v>
      </c>
      <c r="Q44" s="103">
        <v>36.455999999999996</v>
      </c>
      <c r="R44" s="25" t="s">
        <v>108</v>
      </c>
      <c r="S44" s="25" t="s">
        <v>108</v>
      </c>
      <c r="T44" s="106" t="s">
        <v>108</v>
      </c>
      <c r="U44" s="100" t="s">
        <v>65</v>
      </c>
      <c r="V44" s="106" t="s">
        <v>53</v>
      </c>
      <c r="W44" s="106" t="s">
        <v>115</v>
      </c>
      <c r="X44" s="105" t="s">
        <v>73</v>
      </c>
      <c r="Y44" s="105" t="s">
        <v>73</v>
      </c>
      <c r="Z44" s="25" t="s">
        <v>214</v>
      </c>
      <c r="AA44" s="25" t="s">
        <v>210</v>
      </c>
      <c r="AB44" s="98" t="s">
        <v>212</v>
      </c>
      <c r="AC44" s="98" t="s">
        <v>213</v>
      </c>
      <c r="AD44" s="106" t="s">
        <v>215</v>
      </c>
      <c r="AE44" s="104" t="s">
        <v>106</v>
      </c>
      <c r="AF44" s="104">
        <v>876</v>
      </c>
      <c r="AG44" s="104" t="s">
        <v>107</v>
      </c>
      <c r="AH44" s="104">
        <v>1</v>
      </c>
      <c r="AI44" s="107">
        <v>40270000000</v>
      </c>
      <c r="AJ44" s="104" t="s">
        <v>211</v>
      </c>
      <c r="AK44" s="105" t="s">
        <v>73</v>
      </c>
      <c r="AL44" s="105" t="s">
        <v>73</v>
      </c>
      <c r="AM44" s="105" t="s">
        <v>75</v>
      </c>
      <c r="AN44" s="105" t="s">
        <v>181</v>
      </c>
      <c r="AO44" s="25" t="s">
        <v>108</v>
      </c>
      <c r="AP44" s="25" t="s">
        <v>108</v>
      </c>
      <c r="AQ44" s="25" t="s">
        <v>108</v>
      </c>
      <c r="AR44" s="25" t="s">
        <v>108</v>
      </c>
      <c r="AS44" s="25" t="s">
        <v>108</v>
      </c>
      <c r="AT44" s="25" t="s">
        <v>108</v>
      </c>
      <c r="AU44" s="25" t="s">
        <v>108</v>
      </c>
      <c r="AV44" s="25" t="s">
        <v>108</v>
      </c>
      <c r="AW44" s="25" t="s">
        <v>108</v>
      </c>
      <c r="AX44" s="25" t="s">
        <v>108</v>
      </c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95" customFormat="1" ht="49.5" customHeight="1">
      <c r="A45" s="92">
        <v>7</v>
      </c>
      <c r="B45" s="54">
        <v>109</v>
      </c>
      <c r="C45" s="24" t="s">
        <v>53</v>
      </c>
      <c r="D45" s="18" t="s">
        <v>125</v>
      </c>
      <c r="E45" s="18" t="s">
        <v>191</v>
      </c>
      <c r="F45" s="92">
        <v>1</v>
      </c>
      <c r="G45" s="57" t="s">
        <v>216</v>
      </c>
      <c r="H45" s="57" t="s">
        <v>171</v>
      </c>
      <c r="I45" s="57" t="s">
        <v>172</v>
      </c>
      <c r="J45" s="92">
        <v>2</v>
      </c>
      <c r="K45" s="24" t="s">
        <v>108</v>
      </c>
      <c r="L45" s="24" t="s">
        <v>58</v>
      </c>
      <c r="M45" s="24" t="s">
        <v>92</v>
      </c>
      <c r="N45" s="24" t="s">
        <v>59</v>
      </c>
      <c r="O45" s="56">
        <v>4285.9254000000001</v>
      </c>
      <c r="P45" s="56">
        <f>O45*1.2</f>
        <v>5143.1104800000003</v>
      </c>
      <c r="Q45" s="56">
        <v>5143.1104800000003</v>
      </c>
      <c r="R45" s="25" t="s">
        <v>108</v>
      </c>
      <c r="S45" s="25" t="s">
        <v>108</v>
      </c>
      <c r="T45" s="57" t="s">
        <v>108</v>
      </c>
      <c r="U45" s="57" t="s">
        <v>96</v>
      </c>
      <c r="V45" s="57" t="s">
        <v>53</v>
      </c>
      <c r="W45" s="57" t="s">
        <v>111</v>
      </c>
      <c r="X45" s="27">
        <v>43951</v>
      </c>
      <c r="Y45" s="27">
        <v>43981</v>
      </c>
      <c r="Z45" s="25" t="s">
        <v>108</v>
      </c>
      <c r="AA45" s="25" t="s">
        <v>108</v>
      </c>
      <c r="AB45" s="25" t="s">
        <v>108</v>
      </c>
      <c r="AC45" s="25" t="s">
        <v>108</v>
      </c>
      <c r="AD45" s="106" t="s">
        <v>216</v>
      </c>
      <c r="AE45" s="13" t="s">
        <v>106</v>
      </c>
      <c r="AF45" s="13">
        <v>876</v>
      </c>
      <c r="AG45" s="13" t="s">
        <v>107</v>
      </c>
      <c r="AH45" s="13">
        <v>1</v>
      </c>
      <c r="AI45" s="59">
        <v>27230000000</v>
      </c>
      <c r="AJ45" s="13" t="s">
        <v>209</v>
      </c>
      <c r="AK45" s="60" t="s">
        <v>217</v>
      </c>
      <c r="AL45" s="105" t="s">
        <v>217</v>
      </c>
      <c r="AM45" s="60" t="s">
        <v>112</v>
      </c>
      <c r="AN45" s="60" t="s">
        <v>181</v>
      </c>
      <c r="AO45" s="25" t="s">
        <v>108</v>
      </c>
      <c r="AP45" s="25" t="s">
        <v>108</v>
      </c>
      <c r="AQ45" s="25" t="s">
        <v>108</v>
      </c>
      <c r="AR45" s="25" t="s">
        <v>108</v>
      </c>
      <c r="AS45" s="25" t="s">
        <v>108</v>
      </c>
      <c r="AT45" s="25" t="s">
        <v>108</v>
      </c>
      <c r="AU45" s="25" t="s">
        <v>108</v>
      </c>
      <c r="AV45" s="25" t="s">
        <v>108</v>
      </c>
      <c r="AW45" s="25" t="s">
        <v>108</v>
      </c>
      <c r="AX45" s="25" t="s">
        <v>108</v>
      </c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136" customFormat="1" ht="49.5" customHeight="1">
      <c r="A46" s="134">
        <v>7</v>
      </c>
      <c r="B46" s="23">
        <v>110</v>
      </c>
      <c r="C46" s="17" t="s">
        <v>53</v>
      </c>
      <c r="D46" s="16" t="s">
        <v>125</v>
      </c>
      <c r="E46" s="16" t="s">
        <v>191</v>
      </c>
      <c r="F46" s="108">
        <v>1</v>
      </c>
      <c r="G46" s="100" t="s">
        <v>223</v>
      </c>
      <c r="H46" s="6" t="s">
        <v>171</v>
      </c>
      <c r="I46" s="6" t="s">
        <v>224</v>
      </c>
      <c r="J46" s="16">
        <v>1</v>
      </c>
      <c r="K46" s="17" t="s">
        <v>108</v>
      </c>
      <c r="L46" s="17" t="s">
        <v>58</v>
      </c>
      <c r="M46" s="17" t="s">
        <v>92</v>
      </c>
      <c r="N46" s="17" t="s">
        <v>59</v>
      </c>
      <c r="O46" s="135">
        <v>34896.307209999999</v>
      </c>
      <c r="P46" s="135">
        <f>O46*1.2</f>
        <v>41875.568651999994</v>
      </c>
      <c r="Q46" s="41">
        <v>18844.00589</v>
      </c>
      <c r="R46" s="41">
        <v>23031.562760000001</v>
      </c>
      <c r="S46" s="19" t="s">
        <v>108</v>
      </c>
      <c r="T46" s="6" t="s">
        <v>108</v>
      </c>
      <c r="U46" s="6" t="s">
        <v>96</v>
      </c>
      <c r="V46" s="6" t="s">
        <v>53</v>
      </c>
      <c r="W46" s="6" t="s">
        <v>111</v>
      </c>
      <c r="X46" s="14">
        <v>44135</v>
      </c>
      <c r="Y46" s="14">
        <v>44165</v>
      </c>
      <c r="Z46" s="19" t="s">
        <v>108</v>
      </c>
      <c r="AA46" s="19" t="s">
        <v>108</v>
      </c>
      <c r="AB46" s="19" t="s">
        <v>108</v>
      </c>
      <c r="AC46" s="19" t="s">
        <v>108</v>
      </c>
      <c r="AD46" s="100" t="s">
        <v>223</v>
      </c>
      <c r="AE46" s="126" t="s">
        <v>106</v>
      </c>
      <c r="AF46" s="126">
        <v>876</v>
      </c>
      <c r="AG46" s="126" t="s">
        <v>107</v>
      </c>
      <c r="AH46" s="126">
        <v>1</v>
      </c>
      <c r="AI46" s="12">
        <v>75401000000</v>
      </c>
      <c r="AJ46" s="100" t="s">
        <v>225</v>
      </c>
      <c r="AK46" s="14">
        <v>44165</v>
      </c>
      <c r="AL46" s="14">
        <v>44165</v>
      </c>
      <c r="AM46" s="15" t="s">
        <v>118</v>
      </c>
      <c r="AN46" s="15" t="s">
        <v>109</v>
      </c>
      <c r="AO46" s="19" t="s">
        <v>108</v>
      </c>
      <c r="AP46" s="19" t="s">
        <v>108</v>
      </c>
      <c r="AQ46" s="19" t="s">
        <v>108</v>
      </c>
      <c r="AR46" s="19" t="s">
        <v>108</v>
      </c>
      <c r="AS46" s="19" t="s">
        <v>108</v>
      </c>
      <c r="AT46" s="19" t="s">
        <v>108</v>
      </c>
      <c r="AU46" s="19" t="s">
        <v>108</v>
      </c>
      <c r="AV46" s="19" t="s">
        <v>108</v>
      </c>
      <c r="AW46" s="19" t="s">
        <v>108</v>
      </c>
      <c r="AX46" s="19" t="s">
        <v>108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95" customFormat="1" ht="49.5" customHeight="1">
      <c r="A47" s="92">
        <v>7</v>
      </c>
      <c r="B47" s="92">
        <v>111</v>
      </c>
      <c r="C47" s="24" t="s">
        <v>53</v>
      </c>
      <c r="D47" s="119" t="s">
        <v>130</v>
      </c>
      <c r="E47" s="18" t="s">
        <v>131</v>
      </c>
      <c r="F47" s="92">
        <v>1</v>
      </c>
      <c r="G47" s="55" t="s">
        <v>226</v>
      </c>
      <c r="H47" s="120" t="s">
        <v>227</v>
      </c>
      <c r="I47" s="120" t="s">
        <v>228</v>
      </c>
      <c r="J47" s="18">
        <v>1</v>
      </c>
      <c r="K47" s="24" t="s">
        <v>108</v>
      </c>
      <c r="L47" s="24" t="s">
        <v>58</v>
      </c>
      <c r="M47" s="24" t="s">
        <v>92</v>
      </c>
      <c r="N47" s="24" t="s">
        <v>59</v>
      </c>
      <c r="O47" s="116">
        <v>3601.54234</v>
      </c>
      <c r="P47" s="116">
        <f>O47*1.2</f>
        <v>4321.8508080000001</v>
      </c>
      <c r="Q47" s="56">
        <f>P47</f>
        <v>4321.8508080000001</v>
      </c>
      <c r="R47" s="25" t="s">
        <v>108</v>
      </c>
      <c r="S47" s="25" t="s">
        <v>108</v>
      </c>
      <c r="T47" s="25" t="s">
        <v>108</v>
      </c>
      <c r="U47" s="6" t="s">
        <v>65</v>
      </c>
      <c r="V47" s="106" t="s">
        <v>53</v>
      </c>
      <c r="W47" s="106" t="s">
        <v>115</v>
      </c>
      <c r="X47" s="27">
        <v>43982</v>
      </c>
      <c r="Y47" s="27">
        <v>43982</v>
      </c>
      <c r="Z47" s="121" t="s">
        <v>187</v>
      </c>
      <c r="AA47" s="121" t="s">
        <v>229</v>
      </c>
      <c r="AB47" s="121">
        <v>7202112366</v>
      </c>
      <c r="AC47" s="121">
        <v>720301001</v>
      </c>
      <c r="AD47" s="55" t="s">
        <v>226</v>
      </c>
      <c r="AE47" s="104" t="s">
        <v>106</v>
      </c>
      <c r="AF47" s="104">
        <v>876</v>
      </c>
      <c r="AG47" s="104" t="s">
        <v>107</v>
      </c>
      <c r="AH47" s="104">
        <v>1</v>
      </c>
      <c r="AI47" s="122">
        <v>71160000000</v>
      </c>
      <c r="AJ47" s="123" t="s">
        <v>230</v>
      </c>
      <c r="AK47" s="105" t="s">
        <v>69</v>
      </c>
      <c r="AL47" s="105" t="s">
        <v>69</v>
      </c>
      <c r="AM47" s="105" t="s">
        <v>69</v>
      </c>
      <c r="AN47" s="105">
        <v>2020</v>
      </c>
      <c r="AO47" s="25" t="s">
        <v>108</v>
      </c>
      <c r="AP47" s="25" t="s">
        <v>108</v>
      </c>
      <c r="AQ47" s="25" t="s">
        <v>108</v>
      </c>
      <c r="AR47" s="25" t="s">
        <v>108</v>
      </c>
      <c r="AS47" s="25" t="s">
        <v>108</v>
      </c>
      <c r="AT47" s="25" t="s">
        <v>108</v>
      </c>
      <c r="AU47" s="25" t="s">
        <v>108</v>
      </c>
      <c r="AV47" s="25" t="s">
        <v>108</v>
      </c>
      <c r="AW47" s="25" t="s">
        <v>108</v>
      </c>
      <c r="AX47" s="25" t="s">
        <v>108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</row>
    <row r="48" spans="1:88" s="95" customFormat="1" ht="49.5" customHeight="1">
      <c r="A48" s="92">
        <v>7</v>
      </c>
      <c r="B48" s="92">
        <v>112</v>
      </c>
      <c r="C48" s="24" t="s">
        <v>53</v>
      </c>
      <c r="D48" s="119" t="s">
        <v>232</v>
      </c>
      <c r="E48" s="18" t="s">
        <v>95</v>
      </c>
      <c r="F48" s="92">
        <v>1</v>
      </c>
      <c r="G48" s="55" t="s">
        <v>237</v>
      </c>
      <c r="H48" s="120" t="s">
        <v>184</v>
      </c>
      <c r="I48" s="120" t="s">
        <v>184</v>
      </c>
      <c r="J48" s="18">
        <v>1</v>
      </c>
      <c r="K48" s="24" t="s">
        <v>233</v>
      </c>
      <c r="L48" s="24" t="s">
        <v>58</v>
      </c>
      <c r="M48" s="24" t="s">
        <v>92</v>
      </c>
      <c r="N48" s="24" t="s">
        <v>59</v>
      </c>
      <c r="O48" s="116">
        <v>183.09</v>
      </c>
      <c r="P48" s="116">
        <v>183.09</v>
      </c>
      <c r="Q48" s="116">
        <v>183.09</v>
      </c>
      <c r="R48" s="25" t="s">
        <v>108</v>
      </c>
      <c r="S48" s="25" t="s">
        <v>108</v>
      </c>
      <c r="T48" s="25" t="s">
        <v>108</v>
      </c>
      <c r="U48" s="6" t="s">
        <v>138</v>
      </c>
      <c r="V48" s="106" t="s">
        <v>53</v>
      </c>
      <c r="W48" s="106" t="s">
        <v>111</v>
      </c>
      <c r="X48" s="27">
        <v>44043</v>
      </c>
      <c r="Y48" s="27">
        <v>44074</v>
      </c>
      <c r="Z48" s="19" t="s">
        <v>108</v>
      </c>
      <c r="AA48" s="19" t="s">
        <v>108</v>
      </c>
      <c r="AB48" s="19" t="s">
        <v>108</v>
      </c>
      <c r="AC48" s="19" t="s">
        <v>108</v>
      </c>
      <c r="AD48" s="55" t="s">
        <v>243</v>
      </c>
      <c r="AE48" s="104" t="s">
        <v>106</v>
      </c>
      <c r="AF48" s="104">
        <v>876</v>
      </c>
      <c r="AG48" s="104" t="s">
        <v>234</v>
      </c>
      <c r="AH48" s="104" t="s">
        <v>235</v>
      </c>
      <c r="AI48" s="122">
        <v>45286555000</v>
      </c>
      <c r="AJ48" s="123" t="s">
        <v>71</v>
      </c>
      <c r="AK48" s="14">
        <v>44074</v>
      </c>
      <c r="AL48" s="14">
        <v>44074</v>
      </c>
      <c r="AM48" s="14">
        <v>44439</v>
      </c>
      <c r="AN48" s="105" t="s">
        <v>236</v>
      </c>
      <c r="AO48" s="25" t="s">
        <v>108</v>
      </c>
      <c r="AP48" s="25" t="s">
        <v>108</v>
      </c>
      <c r="AQ48" s="25" t="s">
        <v>108</v>
      </c>
      <c r="AR48" s="25" t="s">
        <v>108</v>
      </c>
      <c r="AS48" s="25" t="s">
        <v>108</v>
      </c>
      <c r="AT48" s="25" t="s">
        <v>108</v>
      </c>
      <c r="AU48" s="25" t="s">
        <v>108</v>
      </c>
      <c r="AV48" s="25" t="s">
        <v>108</v>
      </c>
      <c r="AW48" s="25" t="s">
        <v>108</v>
      </c>
      <c r="AX48" s="25" t="s">
        <v>108</v>
      </c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</row>
    <row r="49" spans="1:88" s="95" customFormat="1" ht="87" customHeight="1">
      <c r="A49" s="92">
        <v>7</v>
      </c>
      <c r="B49" s="92">
        <v>113</v>
      </c>
      <c r="C49" s="24" t="s">
        <v>53</v>
      </c>
      <c r="D49" s="119" t="s">
        <v>232</v>
      </c>
      <c r="E49" s="18" t="s">
        <v>95</v>
      </c>
      <c r="F49" s="92">
        <v>1</v>
      </c>
      <c r="G49" s="55" t="s">
        <v>242</v>
      </c>
      <c r="H49" s="120" t="s">
        <v>184</v>
      </c>
      <c r="I49" s="120" t="s">
        <v>184</v>
      </c>
      <c r="J49" s="92">
        <v>1</v>
      </c>
      <c r="K49" s="92"/>
      <c r="L49" s="24" t="s">
        <v>58</v>
      </c>
      <c r="M49" s="24" t="s">
        <v>92</v>
      </c>
      <c r="N49" s="24" t="s">
        <v>59</v>
      </c>
      <c r="O49" s="116">
        <v>4855.1819999999998</v>
      </c>
      <c r="P49" s="116">
        <v>4855.1819999999998</v>
      </c>
      <c r="Q49" s="116">
        <v>2693.3049999999998</v>
      </c>
      <c r="R49" s="116">
        <f>P49-Q49</f>
        <v>2161.877</v>
      </c>
      <c r="S49" s="25" t="s">
        <v>108</v>
      </c>
      <c r="T49" s="25" t="s">
        <v>108</v>
      </c>
      <c r="U49" s="6" t="s">
        <v>138</v>
      </c>
      <c r="V49" s="106" t="s">
        <v>53</v>
      </c>
      <c r="W49" s="106" t="s">
        <v>111</v>
      </c>
      <c r="X49" s="27">
        <v>44074</v>
      </c>
      <c r="Y49" s="27">
        <v>44104</v>
      </c>
      <c r="Z49" s="19" t="s">
        <v>108</v>
      </c>
      <c r="AA49" s="19" t="s">
        <v>108</v>
      </c>
      <c r="AB49" s="19" t="s">
        <v>108</v>
      </c>
      <c r="AC49" s="19" t="s">
        <v>108</v>
      </c>
      <c r="AD49" s="55" t="s">
        <v>242</v>
      </c>
      <c r="AE49" s="104" t="s">
        <v>106</v>
      </c>
      <c r="AF49" s="104">
        <v>876</v>
      </c>
      <c r="AG49" s="104" t="s">
        <v>234</v>
      </c>
      <c r="AH49" s="104" t="s">
        <v>235</v>
      </c>
      <c r="AI49" s="122">
        <v>45286555000</v>
      </c>
      <c r="AJ49" s="123" t="s">
        <v>71</v>
      </c>
      <c r="AK49" s="142">
        <v>44134</v>
      </c>
      <c r="AL49" s="142">
        <v>44134</v>
      </c>
      <c r="AM49" s="142">
        <v>44499</v>
      </c>
      <c r="AN49" s="105" t="s">
        <v>236</v>
      </c>
      <c r="AO49" s="25" t="s">
        <v>108</v>
      </c>
      <c r="AP49" s="25" t="s">
        <v>108</v>
      </c>
      <c r="AQ49" s="25" t="s">
        <v>108</v>
      </c>
      <c r="AR49" s="25" t="s">
        <v>108</v>
      </c>
      <c r="AS49" s="25" t="s">
        <v>108</v>
      </c>
      <c r="AT49" s="25" t="s">
        <v>108</v>
      </c>
      <c r="AU49" s="25" t="s">
        <v>108</v>
      </c>
      <c r="AV49" s="25" t="s">
        <v>108</v>
      </c>
      <c r="AW49" s="25" t="s">
        <v>108</v>
      </c>
      <c r="AX49" s="25" t="s">
        <v>108</v>
      </c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</row>
    <row r="50" spans="1:88">
      <c r="A50" s="82" t="s">
        <v>148</v>
      </c>
      <c r="B50" s="83"/>
      <c r="C50" s="84"/>
      <c r="D50" s="84"/>
      <c r="E50" s="85"/>
      <c r="F50" s="86"/>
      <c r="G50" s="84"/>
      <c r="H50" s="84"/>
      <c r="I50" s="84"/>
      <c r="J50" s="84"/>
      <c r="K50" s="87"/>
      <c r="L50" s="88"/>
      <c r="M50" s="88"/>
      <c r="N50" s="84"/>
      <c r="O50" s="84"/>
      <c r="P50" s="89"/>
      <c r="Q50" s="84"/>
      <c r="R50" s="84"/>
      <c r="S50" s="84"/>
      <c r="T50" s="84"/>
      <c r="U50" s="84"/>
      <c r="V50" s="89"/>
      <c r="W50" s="84"/>
      <c r="X50" s="90"/>
      <c r="Y50" s="84"/>
      <c r="Z50" s="84"/>
      <c r="AA50" s="84"/>
      <c r="AB50" s="89"/>
      <c r="AC50" s="84"/>
      <c r="AD50" s="84"/>
      <c r="AE50" s="84"/>
      <c r="AF50" s="84"/>
      <c r="AG50" s="84"/>
      <c r="AH50" s="89"/>
      <c r="AI50" s="84"/>
      <c r="AJ50" s="84"/>
      <c r="AK50" s="84"/>
      <c r="AL50" s="84"/>
      <c r="AM50" s="84"/>
      <c r="AN50" s="89"/>
      <c r="AO50" s="84"/>
      <c r="AP50" s="84"/>
      <c r="AQ50" s="84"/>
      <c r="AR50" s="84"/>
      <c r="AS50" s="84"/>
      <c r="AT50" s="89"/>
      <c r="AU50" s="84"/>
      <c r="AV50" s="84"/>
      <c r="AW50" s="84"/>
      <c r="AX50" s="91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</row>
    <row r="51" spans="1:88" s="62" customFormat="1" ht="102">
      <c r="A51" s="18">
        <v>4</v>
      </c>
      <c r="B51" s="54">
        <v>88</v>
      </c>
      <c r="C51" s="24" t="s">
        <v>53</v>
      </c>
      <c r="D51" s="55" t="s">
        <v>54</v>
      </c>
      <c r="E51" s="18" t="s">
        <v>55</v>
      </c>
      <c r="F51" s="24">
        <v>1</v>
      </c>
      <c r="G51" s="57" t="s">
        <v>200</v>
      </c>
      <c r="H51" s="13" t="s">
        <v>57</v>
      </c>
      <c r="I51" s="13" t="s">
        <v>57</v>
      </c>
      <c r="J51" s="18">
        <v>2</v>
      </c>
      <c r="K51" s="24" t="s">
        <v>108</v>
      </c>
      <c r="L51" s="24" t="s">
        <v>58</v>
      </c>
      <c r="M51" s="24" t="s">
        <v>92</v>
      </c>
      <c r="N51" s="24" t="s">
        <v>59</v>
      </c>
      <c r="O51" s="25">
        <v>0</v>
      </c>
      <c r="P51" s="25">
        <f>O51*1.2</f>
        <v>0</v>
      </c>
      <c r="Q51" s="25">
        <f>P51*(12-3)/12</f>
        <v>0</v>
      </c>
      <c r="R51" s="25">
        <f>P51-Q51</f>
        <v>0</v>
      </c>
      <c r="S51" s="25" t="s">
        <v>108</v>
      </c>
      <c r="T51" s="25" t="s">
        <v>108</v>
      </c>
      <c r="U51" s="57" t="s">
        <v>117</v>
      </c>
      <c r="V51" s="57" t="s">
        <v>53</v>
      </c>
      <c r="W51" s="57" t="s">
        <v>111</v>
      </c>
      <c r="X51" s="27">
        <v>44255</v>
      </c>
      <c r="Y51" s="27">
        <v>44286</v>
      </c>
      <c r="Z51" s="25" t="s">
        <v>108</v>
      </c>
      <c r="AA51" s="25" t="s">
        <v>108</v>
      </c>
      <c r="AB51" s="25" t="s">
        <v>108</v>
      </c>
      <c r="AC51" s="25" t="s">
        <v>108</v>
      </c>
      <c r="AD51" s="57" t="s">
        <v>56</v>
      </c>
      <c r="AE51" s="13" t="s">
        <v>106</v>
      </c>
      <c r="AF51" s="13">
        <v>876</v>
      </c>
      <c r="AG51" s="13" t="s">
        <v>107</v>
      </c>
      <c r="AH51" s="13">
        <v>1</v>
      </c>
      <c r="AI51" s="59">
        <v>45000000000</v>
      </c>
      <c r="AJ51" s="55" t="s">
        <v>71</v>
      </c>
      <c r="AK51" s="60" t="s">
        <v>74</v>
      </c>
      <c r="AL51" s="60" t="s">
        <v>87</v>
      </c>
      <c r="AM51" s="60" t="s">
        <v>149</v>
      </c>
      <c r="AN51" s="60" t="s">
        <v>150</v>
      </c>
      <c r="AO51" s="25" t="s">
        <v>108</v>
      </c>
      <c r="AP51" s="25" t="s">
        <v>108</v>
      </c>
      <c r="AQ51" s="25" t="s">
        <v>108</v>
      </c>
      <c r="AR51" s="25" t="s">
        <v>108</v>
      </c>
      <c r="AS51" s="25" t="s">
        <v>108</v>
      </c>
      <c r="AT51" s="25" t="s">
        <v>108</v>
      </c>
      <c r="AU51" s="25" t="s">
        <v>108</v>
      </c>
      <c r="AV51" s="25" t="s">
        <v>108</v>
      </c>
      <c r="AW51" s="25" t="s">
        <v>108</v>
      </c>
      <c r="AX51" s="25" t="s">
        <v>108</v>
      </c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</row>
    <row r="52" spans="1:88" s="62" customFormat="1" ht="51">
      <c r="A52" s="24">
        <v>7</v>
      </c>
      <c r="B52" s="24">
        <v>89</v>
      </c>
      <c r="C52" s="24" t="s">
        <v>53</v>
      </c>
      <c r="D52" s="57" t="s">
        <v>102</v>
      </c>
      <c r="E52" s="24" t="s">
        <v>88</v>
      </c>
      <c r="F52" s="24">
        <v>1</v>
      </c>
      <c r="G52" s="13" t="s">
        <v>89</v>
      </c>
      <c r="H52" s="13" t="s">
        <v>90</v>
      </c>
      <c r="I52" s="13" t="s">
        <v>91</v>
      </c>
      <c r="J52" s="22">
        <v>2</v>
      </c>
      <c r="K52" s="24" t="s">
        <v>108</v>
      </c>
      <c r="L52" s="24" t="s">
        <v>58</v>
      </c>
      <c r="M52" s="24" t="s">
        <v>92</v>
      </c>
      <c r="N52" s="24" t="s">
        <v>59</v>
      </c>
      <c r="O52" s="63">
        <v>0</v>
      </c>
      <c r="P52" s="63">
        <f>O52*1.2</f>
        <v>0</v>
      </c>
      <c r="Q52" s="25">
        <f t="shared" ref="Q52" si="7">P52*(12-5)/12</f>
        <v>0</v>
      </c>
      <c r="R52" s="25">
        <f t="shared" ref="R52:R53" si="8">P52-Q52</f>
        <v>0</v>
      </c>
      <c r="S52" s="25" t="s">
        <v>108</v>
      </c>
      <c r="T52" s="25" t="s">
        <v>108</v>
      </c>
      <c r="U52" s="57" t="s">
        <v>117</v>
      </c>
      <c r="V52" s="57" t="s">
        <v>53</v>
      </c>
      <c r="W52" s="57" t="s">
        <v>111</v>
      </c>
      <c r="X52" s="58" t="s">
        <v>87</v>
      </c>
      <c r="Y52" s="58" t="s">
        <v>85</v>
      </c>
      <c r="Z52" s="25" t="s">
        <v>108</v>
      </c>
      <c r="AA52" s="25" t="s">
        <v>108</v>
      </c>
      <c r="AB52" s="25" t="s">
        <v>108</v>
      </c>
      <c r="AC52" s="25" t="s">
        <v>108</v>
      </c>
      <c r="AD52" s="13" t="s">
        <v>89</v>
      </c>
      <c r="AE52" s="13" t="s">
        <v>106</v>
      </c>
      <c r="AF52" s="13">
        <v>876</v>
      </c>
      <c r="AG52" s="13" t="s">
        <v>107</v>
      </c>
      <c r="AH52" s="13">
        <v>1</v>
      </c>
      <c r="AI52" s="59">
        <v>45000000000</v>
      </c>
      <c r="AJ52" s="13" t="s">
        <v>71</v>
      </c>
      <c r="AK52" s="58" t="s">
        <v>85</v>
      </c>
      <c r="AL52" s="58" t="s">
        <v>85</v>
      </c>
      <c r="AM52" s="58" t="s">
        <v>151</v>
      </c>
      <c r="AN52" s="60" t="s">
        <v>150</v>
      </c>
      <c r="AO52" s="25" t="s">
        <v>108</v>
      </c>
      <c r="AP52" s="25" t="s">
        <v>108</v>
      </c>
      <c r="AQ52" s="25" t="s">
        <v>108</v>
      </c>
      <c r="AR52" s="25" t="s">
        <v>108</v>
      </c>
      <c r="AS52" s="25" t="s">
        <v>108</v>
      </c>
      <c r="AT52" s="25" t="s">
        <v>108</v>
      </c>
      <c r="AU52" s="25" t="s">
        <v>108</v>
      </c>
      <c r="AV52" s="25" t="s">
        <v>108</v>
      </c>
      <c r="AW52" s="25" t="s">
        <v>108</v>
      </c>
      <c r="AX52" s="25" t="s">
        <v>108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62" customFormat="1" ht="51">
      <c r="A53" s="24">
        <v>7</v>
      </c>
      <c r="B53" s="24">
        <v>90</v>
      </c>
      <c r="C53" s="24" t="s">
        <v>53</v>
      </c>
      <c r="D53" s="57" t="s">
        <v>102</v>
      </c>
      <c r="E53" s="24" t="s">
        <v>95</v>
      </c>
      <c r="F53" s="24">
        <v>1</v>
      </c>
      <c r="G53" s="13" t="s">
        <v>100</v>
      </c>
      <c r="H53" s="13" t="s">
        <v>101</v>
      </c>
      <c r="I53" s="13" t="s">
        <v>119</v>
      </c>
      <c r="J53" s="22">
        <v>2</v>
      </c>
      <c r="K53" s="24" t="s">
        <v>108</v>
      </c>
      <c r="L53" s="24" t="s">
        <v>58</v>
      </c>
      <c r="M53" s="24" t="s">
        <v>92</v>
      </c>
      <c r="N53" s="24" t="s">
        <v>59</v>
      </c>
      <c r="O53" s="63">
        <v>0</v>
      </c>
      <c r="P53" s="63">
        <f t="shared" ref="P53:P54" si="9">O53*1.2</f>
        <v>0</v>
      </c>
      <c r="Q53" s="25">
        <f t="shared" ref="Q53" si="10">P53*(12-3)/12</f>
        <v>0</v>
      </c>
      <c r="R53" s="25">
        <f t="shared" si="8"/>
        <v>0</v>
      </c>
      <c r="S53" s="25" t="s">
        <v>108</v>
      </c>
      <c r="T53" s="25" t="s">
        <v>108</v>
      </c>
      <c r="U53" s="57" t="s">
        <v>117</v>
      </c>
      <c r="V53" s="57" t="s">
        <v>53</v>
      </c>
      <c r="W53" s="57" t="s">
        <v>111</v>
      </c>
      <c r="X53" s="26">
        <v>44286</v>
      </c>
      <c r="Y53" s="58" t="s">
        <v>87</v>
      </c>
      <c r="Z53" s="25" t="s">
        <v>108</v>
      </c>
      <c r="AA53" s="25" t="s">
        <v>108</v>
      </c>
      <c r="AB53" s="25" t="s">
        <v>108</v>
      </c>
      <c r="AC53" s="25" t="s">
        <v>108</v>
      </c>
      <c r="AD53" s="13" t="s">
        <v>100</v>
      </c>
      <c r="AE53" s="13" t="s">
        <v>106</v>
      </c>
      <c r="AF53" s="13">
        <v>876</v>
      </c>
      <c r="AG53" s="13" t="s">
        <v>107</v>
      </c>
      <c r="AH53" s="13">
        <v>1</v>
      </c>
      <c r="AI53" s="59">
        <v>45000000000</v>
      </c>
      <c r="AJ53" s="13" t="s">
        <v>71</v>
      </c>
      <c r="AK53" s="58" t="s">
        <v>87</v>
      </c>
      <c r="AL53" s="58" t="s">
        <v>87</v>
      </c>
      <c r="AM53" s="58" t="s">
        <v>152</v>
      </c>
      <c r="AN53" s="60" t="s">
        <v>150</v>
      </c>
      <c r="AO53" s="25" t="s">
        <v>108</v>
      </c>
      <c r="AP53" s="25" t="s">
        <v>108</v>
      </c>
      <c r="AQ53" s="25" t="s">
        <v>108</v>
      </c>
      <c r="AR53" s="25" t="s">
        <v>108</v>
      </c>
      <c r="AS53" s="25" t="s">
        <v>108</v>
      </c>
      <c r="AT53" s="25" t="s">
        <v>108</v>
      </c>
      <c r="AU53" s="25" t="s">
        <v>108</v>
      </c>
      <c r="AV53" s="25" t="s">
        <v>108</v>
      </c>
      <c r="AW53" s="25" t="s">
        <v>108</v>
      </c>
      <c r="AX53" s="25" t="s">
        <v>108</v>
      </c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</row>
    <row r="54" spans="1:88" s="62" customFormat="1" ht="51">
      <c r="A54" s="24">
        <v>7</v>
      </c>
      <c r="B54" s="24">
        <v>91</v>
      </c>
      <c r="C54" s="24" t="s">
        <v>53</v>
      </c>
      <c r="D54" s="57" t="s">
        <v>102</v>
      </c>
      <c r="E54" s="24" t="s">
        <v>95</v>
      </c>
      <c r="F54" s="24">
        <v>1</v>
      </c>
      <c r="G54" s="13" t="s">
        <v>98</v>
      </c>
      <c r="H54" s="13" t="s">
        <v>99</v>
      </c>
      <c r="I54" s="13" t="s">
        <v>99</v>
      </c>
      <c r="J54" s="22">
        <v>2</v>
      </c>
      <c r="K54" s="24" t="s">
        <v>108</v>
      </c>
      <c r="L54" s="24" t="s">
        <v>58</v>
      </c>
      <c r="M54" s="24" t="s">
        <v>92</v>
      </c>
      <c r="N54" s="24" t="s">
        <v>59</v>
      </c>
      <c r="O54" s="63">
        <v>0</v>
      </c>
      <c r="P54" s="63">
        <f t="shared" si="9"/>
        <v>0</v>
      </c>
      <c r="Q54" s="25" t="s">
        <v>108</v>
      </c>
      <c r="R54" s="25">
        <v>0</v>
      </c>
      <c r="S54" s="25" t="s">
        <v>108</v>
      </c>
      <c r="T54" s="25" t="s">
        <v>108</v>
      </c>
      <c r="U54" s="57" t="s">
        <v>117</v>
      </c>
      <c r="V54" s="57" t="s">
        <v>53</v>
      </c>
      <c r="W54" s="57" t="s">
        <v>111</v>
      </c>
      <c r="X54" s="58" t="s">
        <v>76</v>
      </c>
      <c r="Y54" s="58" t="s">
        <v>118</v>
      </c>
      <c r="Z54" s="25" t="s">
        <v>108</v>
      </c>
      <c r="AA54" s="25" t="s">
        <v>108</v>
      </c>
      <c r="AB54" s="25" t="s">
        <v>108</v>
      </c>
      <c r="AC54" s="25" t="s">
        <v>108</v>
      </c>
      <c r="AD54" s="13" t="s">
        <v>98</v>
      </c>
      <c r="AE54" s="13" t="s">
        <v>106</v>
      </c>
      <c r="AF54" s="13">
        <v>876</v>
      </c>
      <c r="AG54" s="13" t="s">
        <v>107</v>
      </c>
      <c r="AH54" s="13">
        <v>1</v>
      </c>
      <c r="AI54" s="59">
        <v>45000000000</v>
      </c>
      <c r="AJ54" s="13" t="s">
        <v>71</v>
      </c>
      <c r="AK54" s="58" t="s">
        <v>118</v>
      </c>
      <c r="AL54" s="58" t="s">
        <v>118</v>
      </c>
      <c r="AM54" s="58" t="s">
        <v>153</v>
      </c>
      <c r="AN54" s="60" t="s">
        <v>150</v>
      </c>
      <c r="AO54" s="25" t="s">
        <v>108</v>
      </c>
      <c r="AP54" s="25" t="s">
        <v>108</v>
      </c>
      <c r="AQ54" s="25" t="s">
        <v>108</v>
      </c>
      <c r="AR54" s="25" t="s">
        <v>108</v>
      </c>
      <c r="AS54" s="25" t="s">
        <v>108</v>
      </c>
      <c r="AT54" s="25" t="s">
        <v>108</v>
      </c>
      <c r="AU54" s="25" t="s">
        <v>108</v>
      </c>
      <c r="AV54" s="25" t="s">
        <v>108</v>
      </c>
      <c r="AW54" s="25" t="s">
        <v>108</v>
      </c>
      <c r="AX54" s="25" t="s">
        <v>108</v>
      </c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</row>
    <row r="55" spans="1:88">
      <c r="A55" s="43" t="s">
        <v>154</v>
      </c>
      <c r="B55" s="53"/>
      <c r="C55" s="44"/>
      <c r="D55" s="44"/>
      <c r="E55" s="45"/>
      <c r="F55" s="46"/>
      <c r="G55" s="44"/>
      <c r="H55" s="44"/>
      <c r="I55" s="44"/>
      <c r="J55" s="44"/>
      <c r="K55" s="47"/>
      <c r="L55" s="48"/>
      <c r="M55" s="48"/>
      <c r="N55" s="44"/>
      <c r="O55" s="44"/>
      <c r="P55" s="49"/>
      <c r="Q55" s="44"/>
      <c r="R55" s="44"/>
      <c r="S55" s="44"/>
      <c r="T55" s="44"/>
      <c r="U55" s="44"/>
      <c r="V55" s="49"/>
      <c r="W55" s="44"/>
      <c r="X55" s="69"/>
      <c r="Y55" s="44"/>
      <c r="Z55" s="44"/>
      <c r="AA55" s="44"/>
      <c r="AB55" s="49"/>
      <c r="AC55" s="44"/>
      <c r="AD55" s="44"/>
      <c r="AE55" s="44"/>
      <c r="AF55" s="44"/>
      <c r="AG55" s="44"/>
      <c r="AH55" s="49"/>
      <c r="AI55" s="44"/>
      <c r="AJ55" s="44"/>
      <c r="AK55" s="44"/>
      <c r="AL55" s="44"/>
      <c r="AM55" s="44"/>
      <c r="AN55" s="49"/>
      <c r="AO55" s="44"/>
      <c r="AP55" s="44"/>
      <c r="AQ55" s="44"/>
      <c r="AR55" s="44"/>
      <c r="AS55" s="44"/>
      <c r="AT55" s="49"/>
      <c r="AU55" s="44"/>
      <c r="AV55" s="44"/>
      <c r="AW55" s="44"/>
      <c r="AX55" s="50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62" customFormat="1" ht="102">
      <c r="A56" s="18">
        <v>4</v>
      </c>
      <c r="B56" s="54">
        <v>92</v>
      </c>
      <c r="C56" s="24" t="s">
        <v>53</v>
      </c>
      <c r="D56" s="55" t="s">
        <v>54</v>
      </c>
      <c r="E56" s="18" t="s">
        <v>55</v>
      </c>
      <c r="F56" s="24">
        <v>1</v>
      </c>
      <c r="G56" s="57" t="s">
        <v>200</v>
      </c>
      <c r="H56" s="13" t="s">
        <v>57</v>
      </c>
      <c r="I56" s="13" t="s">
        <v>57</v>
      </c>
      <c r="J56" s="18">
        <v>2</v>
      </c>
      <c r="K56" s="24" t="s">
        <v>108</v>
      </c>
      <c r="L56" s="24" t="s">
        <v>58</v>
      </c>
      <c r="M56" s="24" t="s">
        <v>92</v>
      </c>
      <c r="N56" s="24" t="s">
        <v>59</v>
      </c>
      <c r="O56" s="25">
        <v>0</v>
      </c>
      <c r="P56" s="25">
        <f>O56*1.2</f>
        <v>0</v>
      </c>
      <c r="Q56" s="25">
        <f>P56*(12-3)/12</f>
        <v>0</v>
      </c>
      <c r="R56" s="25">
        <f>P56-Q56</f>
        <v>0</v>
      </c>
      <c r="S56" s="25" t="s">
        <v>108</v>
      </c>
      <c r="T56" s="25" t="s">
        <v>108</v>
      </c>
      <c r="U56" s="57" t="s">
        <v>117</v>
      </c>
      <c r="V56" s="57" t="s">
        <v>53</v>
      </c>
      <c r="W56" s="57" t="s">
        <v>111</v>
      </c>
      <c r="X56" s="27">
        <v>44620</v>
      </c>
      <c r="Y56" s="27">
        <v>44651</v>
      </c>
      <c r="Z56" s="25" t="s">
        <v>108</v>
      </c>
      <c r="AA56" s="25" t="s">
        <v>108</v>
      </c>
      <c r="AB56" s="25" t="s">
        <v>108</v>
      </c>
      <c r="AC56" s="25" t="s">
        <v>108</v>
      </c>
      <c r="AD56" s="57" t="s">
        <v>56</v>
      </c>
      <c r="AE56" s="13" t="s">
        <v>106</v>
      </c>
      <c r="AF56" s="13">
        <v>876</v>
      </c>
      <c r="AG56" s="13" t="s">
        <v>107</v>
      </c>
      <c r="AH56" s="13">
        <v>1</v>
      </c>
      <c r="AI56" s="59">
        <v>45000000000</v>
      </c>
      <c r="AJ56" s="55" t="s">
        <v>71</v>
      </c>
      <c r="AK56" s="60" t="s">
        <v>149</v>
      </c>
      <c r="AL56" s="60" t="s">
        <v>152</v>
      </c>
      <c r="AM56" s="60" t="s">
        <v>155</v>
      </c>
      <c r="AN56" s="60" t="s">
        <v>156</v>
      </c>
      <c r="AO56" s="25" t="s">
        <v>108</v>
      </c>
      <c r="AP56" s="25" t="s">
        <v>108</v>
      </c>
      <c r="AQ56" s="25" t="s">
        <v>108</v>
      </c>
      <c r="AR56" s="25" t="s">
        <v>108</v>
      </c>
      <c r="AS56" s="25" t="s">
        <v>108</v>
      </c>
      <c r="AT56" s="25" t="s">
        <v>108</v>
      </c>
      <c r="AU56" s="25" t="s">
        <v>108</v>
      </c>
      <c r="AV56" s="25" t="s">
        <v>108</v>
      </c>
      <c r="AW56" s="25" t="s">
        <v>108</v>
      </c>
      <c r="AX56" s="25" t="s">
        <v>108</v>
      </c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</row>
    <row r="57" spans="1:88" s="62" customFormat="1" ht="51">
      <c r="A57" s="24">
        <v>7</v>
      </c>
      <c r="B57" s="24">
        <v>93</v>
      </c>
      <c r="C57" s="24" t="s">
        <v>53</v>
      </c>
      <c r="D57" s="57" t="s">
        <v>102</v>
      </c>
      <c r="E57" s="24" t="s">
        <v>88</v>
      </c>
      <c r="F57" s="24">
        <v>1</v>
      </c>
      <c r="G57" s="13" t="s">
        <v>89</v>
      </c>
      <c r="H57" s="13" t="s">
        <v>90</v>
      </c>
      <c r="I57" s="13" t="s">
        <v>91</v>
      </c>
      <c r="J57" s="22">
        <v>2</v>
      </c>
      <c r="K57" s="24" t="s">
        <v>108</v>
      </c>
      <c r="L57" s="24" t="s">
        <v>58</v>
      </c>
      <c r="M57" s="24" t="s">
        <v>92</v>
      </c>
      <c r="N57" s="24" t="s">
        <v>59</v>
      </c>
      <c r="O57" s="63">
        <v>0</v>
      </c>
      <c r="P57" s="63">
        <f>O57*1.2</f>
        <v>0</v>
      </c>
      <c r="Q57" s="25">
        <f t="shared" ref="Q57" si="11">P57*(12-5)/12</f>
        <v>0</v>
      </c>
      <c r="R57" s="25">
        <f>P57-Q57</f>
        <v>0</v>
      </c>
      <c r="S57" s="25" t="s">
        <v>108</v>
      </c>
      <c r="T57" s="25" t="s">
        <v>108</v>
      </c>
      <c r="U57" s="57" t="s">
        <v>117</v>
      </c>
      <c r="V57" s="57" t="s">
        <v>53</v>
      </c>
      <c r="W57" s="57" t="s">
        <v>111</v>
      </c>
      <c r="X57" s="58" t="s">
        <v>152</v>
      </c>
      <c r="Y57" s="58" t="s">
        <v>151</v>
      </c>
      <c r="Z57" s="25" t="s">
        <v>108</v>
      </c>
      <c r="AA57" s="25" t="s">
        <v>108</v>
      </c>
      <c r="AB57" s="25" t="s">
        <v>108</v>
      </c>
      <c r="AC57" s="25" t="s">
        <v>108</v>
      </c>
      <c r="AD57" s="13" t="s">
        <v>89</v>
      </c>
      <c r="AE57" s="13" t="s">
        <v>106</v>
      </c>
      <c r="AF57" s="13">
        <v>876</v>
      </c>
      <c r="AG57" s="13" t="s">
        <v>107</v>
      </c>
      <c r="AH57" s="13">
        <v>1</v>
      </c>
      <c r="AI57" s="59">
        <v>45000000000</v>
      </c>
      <c r="AJ57" s="13" t="s">
        <v>71</v>
      </c>
      <c r="AK57" s="58" t="s">
        <v>151</v>
      </c>
      <c r="AL57" s="58" t="s">
        <v>151</v>
      </c>
      <c r="AM57" s="58" t="s">
        <v>157</v>
      </c>
      <c r="AN57" s="60" t="s">
        <v>156</v>
      </c>
      <c r="AO57" s="25" t="s">
        <v>108</v>
      </c>
      <c r="AP57" s="25" t="s">
        <v>108</v>
      </c>
      <c r="AQ57" s="25" t="s">
        <v>108</v>
      </c>
      <c r="AR57" s="25" t="s">
        <v>108</v>
      </c>
      <c r="AS57" s="25" t="s">
        <v>108</v>
      </c>
      <c r="AT57" s="25" t="s">
        <v>108</v>
      </c>
      <c r="AU57" s="25" t="s">
        <v>108</v>
      </c>
      <c r="AV57" s="25" t="s">
        <v>108</v>
      </c>
      <c r="AW57" s="25" t="s">
        <v>108</v>
      </c>
      <c r="AX57" s="25" t="s">
        <v>108</v>
      </c>
    </row>
    <row r="58" spans="1:88" s="62" customFormat="1" ht="51">
      <c r="A58" s="24">
        <v>7</v>
      </c>
      <c r="B58" s="24">
        <v>94</v>
      </c>
      <c r="C58" s="24" t="s">
        <v>53</v>
      </c>
      <c r="D58" s="57" t="s">
        <v>102</v>
      </c>
      <c r="E58" s="24" t="s">
        <v>95</v>
      </c>
      <c r="F58" s="24">
        <v>1</v>
      </c>
      <c r="G58" s="13" t="s">
        <v>100</v>
      </c>
      <c r="H58" s="13" t="s">
        <v>101</v>
      </c>
      <c r="I58" s="13" t="s">
        <v>119</v>
      </c>
      <c r="J58" s="22">
        <v>2</v>
      </c>
      <c r="K58" s="24" t="s">
        <v>108</v>
      </c>
      <c r="L58" s="24" t="s">
        <v>58</v>
      </c>
      <c r="M58" s="24" t="s">
        <v>92</v>
      </c>
      <c r="N58" s="24" t="s">
        <v>59</v>
      </c>
      <c r="O58" s="63">
        <v>0</v>
      </c>
      <c r="P58" s="63">
        <f t="shared" ref="P58:P59" si="12">O58*1.2</f>
        <v>0</v>
      </c>
      <c r="Q58" s="25">
        <f t="shared" ref="Q58" si="13">P58*(12-3)/12</f>
        <v>0</v>
      </c>
      <c r="R58" s="25">
        <f t="shared" ref="R58" si="14">P58-Q58</f>
        <v>0</v>
      </c>
      <c r="S58" s="25" t="s">
        <v>108</v>
      </c>
      <c r="T58" s="25" t="s">
        <v>108</v>
      </c>
      <c r="U58" s="57" t="s">
        <v>117</v>
      </c>
      <c r="V58" s="57" t="s">
        <v>53</v>
      </c>
      <c r="W58" s="57" t="s">
        <v>111</v>
      </c>
      <c r="X58" s="26">
        <v>44651</v>
      </c>
      <c r="Y58" s="58" t="s">
        <v>152</v>
      </c>
      <c r="Z58" s="25" t="s">
        <v>108</v>
      </c>
      <c r="AA58" s="25" t="s">
        <v>108</v>
      </c>
      <c r="AB58" s="25" t="s">
        <v>108</v>
      </c>
      <c r="AC58" s="25" t="s">
        <v>108</v>
      </c>
      <c r="AD58" s="13" t="s">
        <v>100</v>
      </c>
      <c r="AE58" s="13" t="s">
        <v>106</v>
      </c>
      <c r="AF58" s="13">
        <v>876</v>
      </c>
      <c r="AG58" s="13" t="s">
        <v>107</v>
      </c>
      <c r="AH58" s="13">
        <v>1</v>
      </c>
      <c r="AI58" s="59">
        <v>45000000000</v>
      </c>
      <c r="AJ58" s="13" t="s">
        <v>71</v>
      </c>
      <c r="AK58" s="58" t="s">
        <v>152</v>
      </c>
      <c r="AL58" s="58" t="s">
        <v>152</v>
      </c>
      <c r="AM58" s="58" t="s">
        <v>158</v>
      </c>
      <c r="AN58" s="60" t="s">
        <v>156</v>
      </c>
      <c r="AO58" s="25" t="s">
        <v>108</v>
      </c>
      <c r="AP58" s="25" t="s">
        <v>108</v>
      </c>
      <c r="AQ58" s="25" t="s">
        <v>108</v>
      </c>
      <c r="AR58" s="25" t="s">
        <v>108</v>
      </c>
      <c r="AS58" s="25" t="s">
        <v>108</v>
      </c>
      <c r="AT58" s="25" t="s">
        <v>108</v>
      </c>
      <c r="AU58" s="25" t="s">
        <v>108</v>
      </c>
      <c r="AV58" s="25" t="s">
        <v>108</v>
      </c>
      <c r="AW58" s="25" t="s">
        <v>108</v>
      </c>
      <c r="AX58" s="25" t="s">
        <v>108</v>
      </c>
    </row>
    <row r="59" spans="1:88" s="62" customFormat="1" ht="51">
      <c r="A59" s="24">
        <v>7</v>
      </c>
      <c r="B59" s="24">
        <v>95</v>
      </c>
      <c r="C59" s="24" t="s">
        <v>53</v>
      </c>
      <c r="D59" s="106" t="s">
        <v>102</v>
      </c>
      <c r="E59" s="24" t="s">
        <v>95</v>
      </c>
      <c r="F59" s="24">
        <v>1</v>
      </c>
      <c r="G59" s="13" t="s">
        <v>98</v>
      </c>
      <c r="H59" s="13" t="s">
        <v>99</v>
      </c>
      <c r="I59" s="13" t="s">
        <v>99</v>
      </c>
      <c r="J59" s="22">
        <v>2</v>
      </c>
      <c r="K59" s="24" t="s">
        <v>108</v>
      </c>
      <c r="L59" s="24" t="s">
        <v>58</v>
      </c>
      <c r="M59" s="24" t="s">
        <v>92</v>
      </c>
      <c r="N59" s="24" t="s">
        <v>59</v>
      </c>
      <c r="O59" s="63">
        <v>0</v>
      </c>
      <c r="P59" s="63">
        <f t="shared" si="12"/>
        <v>0</v>
      </c>
      <c r="Q59" s="25" t="s">
        <v>108</v>
      </c>
      <c r="R59" s="25">
        <v>0</v>
      </c>
      <c r="S59" s="25" t="s">
        <v>108</v>
      </c>
      <c r="T59" s="25" t="s">
        <v>108</v>
      </c>
      <c r="U59" s="57" t="s">
        <v>117</v>
      </c>
      <c r="V59" s="57" t="s">
        <v>53</v>
      </c>
      <c r="W59" s="57" t="s">
        <v>111</v>
      </c>
      <c r="X59" s="58" t="s">
        <v>159</v>
      </c>
      <c r="Y59" s="58" t="s">
        <v>153</v>
      </c>
      <c r="Z59" s="25" t="s">
        <v>108</v>
      </c>
      <c r="AA59" s="25" t="s">
        <v>108</v>
      </c>
      <c r="AB59" s="25" t="s">
        <v>108</v>
      </c>
      <c r="AC59" s="25" t="s">
        <v>108</v>
      </c>
      <c r="AD59" s="13" t="s">
        <v>98</v>
      </c>
      <c r="AE59" s="13" t="s">
        <v>106</v>
      </c>
      <c r="AF59" s="13">
        <v>876</v>
      </c>
      <c r="AG59" s="13" t="s">
        <v>107</v>
      </c>
      <c r="AH59" s="13">
        <v>1</v>
      </c>
      <c r="AI59" s="59">
        <v>45000000000</v>
      </c>
      <c r="AJ59" s="13" t="s">
        <v>71</v>
      </c>
      <c r="AK59" s="58" t="s">
        <v>153</v>
      </c>
      <c r="AL59" s="58" t="s">
        <v>153</v>
      </c>
      <c r="AM59" s="58" t="s">
        <v>160</v>
      </c>
      <c r="AN59" s="60" t="s">
        <v>156</v>
      </c>
      <c r="AO59" s="25" t="s">
        <v>108</v>
      </c>
      <c r="AP59" s="25" t="s">
        <v>108</v>
      </c>
      <c r="AQ59" s="25" t="s">
        <v>108</v>
      </c>
      <c r="AR59" s="25" t="s">
        <v>108</v>
      </c>
      <c r="AS59" s="25" t="s">
        <v>108</v>
      </c>
      <c r="AT59" s="25" t="s">
        <v>108</v>
      </c>
      <c r="AU59" s="25" t="s">
        <v>108</v>
      </c>
      <c r="AV59" s="25" t="s">
        <v>108</v>
      </c>
      <c r="AW59" s="25" t="s">
        <v>108</v>
      </c>
      <c r="AX59" s="25" t="s">
        <v>108</v>
      </c>
    </row>
    <row r="60" spans="1:88" ht="68.25" customHeight="1">
      <c r="A60" s="137"/>
      <c r="B60" s="138"/>
      <c r="C60" s="139"/>
      <c r="D60" s="140"/>
      <c r="E60" s="139"/>
      <c r="P60" s="42"/>
    </row>
    <row r="62" spans="1:88" s="62" customFormat="1">
      <c r="H62" s="115"/>
      <c r="I62" s="115"/>
    </row>
    <row r="63" spans="1:88" s="62" customFormat="1">
      <c r="H63" s="115"/>
      <c r="I63" s="115"/>
    </row>
    <row r="64" spans="1:88" s="62" customFormat="1">
      <c r="H64" s="115"/>
      <c r="I64" s="115"/>
    </row>
    <row r="65" spans="2:33" s="62" customFormat="1">
      <c r="H65" s="115"/>
      <c r="I65" s="115"/>
    </row>
    <row r="66" spans="2:33" s="62" customFormat="1">
      <c r="H66" s="115"/>
      <c r="I66" s="115"/>
    </row>
    <row r="67" spans="2:33" s="62" customFormat="1">
      <c r="H67" s="115"/>
      <c r="I67" s="115"/>
    </row>
    <row r="68" spans="2:33" s="62" customFormat="1">
      <c r="G68" s="117"/>
    </row>
    <row r="69" spans="2:33" s="62" customFormat="1">
      <c r="G69" s="117"/>
    </row>
    <row r="70" spans="2:33" s="62" customFormat="1"/>
    <row r="73" spans="2:33">
      <c r="B73" s="1"/>
      <c r="H73" s="1"/>
      <c r="I73" s="1"/>
      <c r="X73" s="1"/>
      <c r="AF73" s="1"/>
      <c r="AG73" s="1"/>
    </row>
    <row r="74" spans="2:33">
      <c r="B74" s="1"/>
      <c r="H74" s="1"/>
      <c r="I74" s="1"/>
      <c r="X74" s="1"/>
      <c r="AF74" s="1"/>
      <c r="AG74" s="1"/>
    </row>
  </sheetData>
  <sheetProtection formatCells="0" formatColumns="0" formatRows="0" insertRows="0" deleteRows="0" sort="0" autoFilter="0"/>
  <autoFilter ref="A15:AX61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3" priority="17">
      <formula>J16=IFERROR(VLOOKUP(I16,#REF!,1,FALSE),"2_Только субъекты МСП")</formula>
    </cfRule>
    <cfRule type="expression" dxfId="12" priority="18">
      <formula>J16&lt;&gt;IF(I16=VLOOKUP(I16,#REF!,1,FALSE),"2_Только субъекты МСП")</formula>
    </cfRule>
  </conditionalFormatting>
  <conditionalFormatting sqref="J27:J30">
    <cfRule type="expression" dxfId="11" priority="15">
      <formula>J27=IFERROR(VLOOKUP(I27,#REF!,1,FALSE),"2_Только субъекты МСП")</formula>
    </cfRule>
    <cfRule type="expression" dxfId="10" priority="16">
      <formula>J27&lt;&gt;IF(I27=VLOOKUP(I27,#REF!,1,FALSE),"2_Только субъекты МСП")</formula>
    </cfRule>
  </conditionalFormatting>
  <conditionalFormatting sqref="J31">
    <cfRule type="expression" dxfId="9" priority="11">
      <formula>J31=IFERROR(VLOOKUP(I31,#REF!,1,FALSE),"2_Только субъекты МСП")</formula>
    </cfRule>
    <cfRule type="expression" dxfId="8" priority="12">
      <formula>J31&lt;&gt;IF(I31=VLOOKUP(I31,#REF!,1,FALSE),"2_Только субъекты МСП")</formula>
    </cfRule>
  </conditionalFormatting>
  <conditionalFormatting sqref="J56">
    <cfRule type="expression" dxfId="7" priority="7">
      <formula>J56=IFERROR(VLOOKUP(I56,#REF!,1,FALSE),"2_Только субъекты МСП")</formula>
    </cfRule>
    <cfRule type="expression" dxfId="6" priority="8">
      <formula>J56&lt;&gt;IF(I56=VLOOKUP(I56,#REF!,1,FALSE),"2_Только субъекты МСП")</formula>
    </cfRule>
  </conditionalFormatting>
  <conditionalFormatting sqref="J51">
    <cfRule type="expression" dxfId="5" priority="9">
      <formula>J51=IFERROR(VLOOKUP(I51,#REF!,1,FALSE),"2_Только субъекты МСП")</formula>
    </cfRule>
    <cfRule type="expression" dxfId="4" priority="10">
      <formula>J51&lt;&gt;IF(I51=VLOOKUP(I51,#REF!,1,FALSE),"2_Только субъекты МСП")</formula>
    </cfRule>
  </conditionalFormatting>
  <conditionalFormatting sqref="J46">
    <cfRule type="expression" dxfId="3" priority="5">
      <formula>J46=IFERROR(VLOOKUP(I46,#REF!,1,FALSE),"2_Только субъекты МСП")</formula>
    </cfRule>
    <cfRule type="expression" dxfId="2" priority="6">
      <formula>J46&lt;&gt;IF(I46=VLOOKUP(I46,#REF!,1,FALSE),"2_Только субъекты МСП")</formula>
    </cfRule>
  </conditionalFormatting>
  <conditionalFormatting sqref="J47:J48">
    <cfRule type="expression" dxfId="1" priority="3">
      <formula>J47=IFERROR(VLOOKUP(I47,#REF!,1,FALSE),"2_Только субъекты МСП")</formula>
    </cfRule>
    <cfRule type="expression" dxfId="0" priority="4">
      <formula>J47&lt;&gt;IF(I47=VLOOKUP(I47,#REF!,1,FALSE),"2_Только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5:AC25 AC22 AC19 AC20 AC21 AI34 AN37:AN38" numberStoredAsText="1"/>
    <ignoredError sqref="Q32:R32 O32 P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2020-09-28T12:37:22Z</dcterms:modified>
</cp:coreProperties>
</file>